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БЮДЖЕТА'!$A$9:$F$467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<sst xmlns="http://schemas.openxmlformats.org/spreadsheetml/2006/main" count="1862" uniqueCount="403">
  <si>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</si>
  <si>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</si>
  <si>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</si>
  <si>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</si>
  <si>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</si>
  <si>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</si>
  <si>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</si>
  <si>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</si>
  <si>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</si>
  <si>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</si>
  <si>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</si>
  <si>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</si>
  <si>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</si>
  <si>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</si>
  <si>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</si>
  <si>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</si>
  <si>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</si>
  <si>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</si>
  <si>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</si>
  <si>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</si>
  <si>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</si>
  <si>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</si>
  <si>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</si>
  <si>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</si>
  <si>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</si>
  <si>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</si>
  <si>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</si>
  <si>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</si>
  <si>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</si>
  <si>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</si>
  <si>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</si>
  <si>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</si>
  <si>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</si>
  <si>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</si>
  <si>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</si>
  <si>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</si>
  <si>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</si>
  <si>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</si>
  <si>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</si>
  <si>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</si>
  <si>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</si>
  <si>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</si>
  <si>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</si>
  <si>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</si>
  <si>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</si>
  <si>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</si>
  <si>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</si>
  <si>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</si>
  <si>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</si>
  <si>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</si>
  <si>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</si>
  <si>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</si>
  <si>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</si>
  <si>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</si>
  <si>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</si>
  <si>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</si>
  <si>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</si>
  <si>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</si>
  <si>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</si>
  <si>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</si>
  <si>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</si>
  <si>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</si>
  <si>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</si>
  <si>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</si>
  <si>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</si>
  <si>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</si>
  <si>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</si>
  <si>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</si>
  <si>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</si>
  <si>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</si>
  <si>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</si>
  <si>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</si>
  <si>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</si>
  <si>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</si>
  <si>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</si>
  <si>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</si>
  <si>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</si>
  <si>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</si>
  <si>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</si>
  <si>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</si>
  <si>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</si>
  <si>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</si>
  <si>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</si>
  <si>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</si>
  <si>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</si>
  <si>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</si>
  <si>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</si>
  <si>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</si>
  <si>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</si>
  <si>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</si>
  <si>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</si>
  <si>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</si>
  <si>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</si>
  <si>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</si>
  <si>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</si>
  <si>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</si>
  <si>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</si>
  <si>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</si>
  <si>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</si>
  <si>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</si>
  <si>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</si>
  <si>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</si>
  <si>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</si>
  <si>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</si>
  <si>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</si>
  <si>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</si>
  <si>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</si>
  <si>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</si>
  <si>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</si>
  <si>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</si>
  <si>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</si>
  <si>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</si>
  <si>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</si>
  <si>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</si>
  <si>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</si>
  <si>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</si>
  <si>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</si>
  <si>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</si>
  <si>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</si>
  <si>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</si>
  <si>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</si>
  <si>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</si>
  <si>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</si>
  <si>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</si>
  <si>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</si>
  <si>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</si>
  <si>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</si>
  <si>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</si>
  <si>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</si>
  <si>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</si>
  <si>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</si>
  <si>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</si>
  <si>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</si>
  <si>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</si>
  <si>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</si>
  <si>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</si>
  <si>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</si>
  <si>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</si>
  <si>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</si>
  <si>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</si>
  <si>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</si>
  <si>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</si>
  <si>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</si>
  <si>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</si>
  <si>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</si>
  <si>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</si>
  <si>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</si>
  <si>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</si>
  <si>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</si>
  <si>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</si>
  <si>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</si>
  <si>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</si>
  <si>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</si>
  <si>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</si>
  <si>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</si>
  <si>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</si>
  <si>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</si>
  <si>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</si>
  <si>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</si>
  <si>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</si>
  <si>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</si>
  <si>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</si>
  <si>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</si>
  <si>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</si>
  <si>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</si>
  <si>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</si>
  <si>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</si>
  <si>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</si>
  <si>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</si>
  <si>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</si>
  <si>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</si>
  <si>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</si>
  <si>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</si>
  <si>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</si>
  <si>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</si>
  <si>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</si>
  <si>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</si>
  <si>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</si>
  <si>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</si>
  <si>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</si>
  <si>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</si>
  <si>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</si>
  <si>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</si>
  <si>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</si>
  <si>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</si>
  <si>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</si>
  <si>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</si>
  <si>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</si>
  <si>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</si>
  <si>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</si>
  <si>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</si>
  <si>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</si>
  <si>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</si>
  <si>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</si>
  <si>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</si>
  <si>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</si>
  <si>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</si>
  <si>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</si>
  <si>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</si>
  <si>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</si>
  <si>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</si>
  <si>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</si>
  <si>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</si>
  <si>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</si>
  <si>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</si>
  <si>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</si>
  <si>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</si>
  <si>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</si>
  <si>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</si>
  <si>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</si>
  <si>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</si>
  <si>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</si>
  <si>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</si>
  <si>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</si>
  <si>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</si>
  <si>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</si>
  <si>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</si>
  <si>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</si>
  <si>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</si>
  <si>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</si>
  <si>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</si>
  <si>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</si>
  <si>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</si>
  <si>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</si>
  <si>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</si>
  <si>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</si>
  <si>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</si>
  <si>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</si>
  <si>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</si>
  <si>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</si>
  <si>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</si>
  <si>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</si>
  <si>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</si>
  <si>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</si>
  <si>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</si>
  <si>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</si>
  <si>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</si>
  <si>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</si>
  <si>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</si>
  <si>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</si>
  <si>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</si>
  <si>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</si>
  <si>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</si>
  <si>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</si>
  <si>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</si>
  <si>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</si>
  <si>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</si>
  <si>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</si>
  <si>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</si>
  <si>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</si>
  <si>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</si>
  <si>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</si>
  <si>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</si>
  <si>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</si>
  <si>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</si>
  <si>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</si>
  <si>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</si>
  <si>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</si>
  <si>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</si>
  <si>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</si>
  <si>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</si>
  <si>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</si>
  <si>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</si>
  <si>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</si>
  <si>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</si>
  <si>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</si>
  <si>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</si>
  <si>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</si>
  <si>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</si>
  <si>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</si>
  <si>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</si>
  <si>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</si>
  <si>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</si>
  <si>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</si>
  <si>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</si>
  <si>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</si>
  <si>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</si>
  <si>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</si>
  <si>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</si>
  <si>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</si>
  <si>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</si>
  <si>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</si>
  <si>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</si>
  <si>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</si>
  <si>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</si>
  <si>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</si>
  <si>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</si>
  <si>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</si>
  <si>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</si>
  <si>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</si>
  <si>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</si>
  <si>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</si>
  <si>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</si>
  <si>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</si>
  <si>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</si>
  <si>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</si>
  <si>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</si>
  <si>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</si>
  <si>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</si>
  <si>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</si>
  <si>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</si>
  <si>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</si>
  <si>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</si>
  <si>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</si>
  <si>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</si>
  <si>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</si>
  <si>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</si>
  <si>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</si>
  <si>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</si>
  <si>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</si>
  <si>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</si>
  <si>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</si>
  <si>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</si>
  <si>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</si>
  <si>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</si>
  <si>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</si>
  <si>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</si>
  <si>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</si>
  <si>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</si>
  <si>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</si>
  <si>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</si>
  <si>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</si>
  <si>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</si>
  <si>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</si>
  <si>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</si>
  <si>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</si>
  <si>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</si>
  <si>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</si>
  <si>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</si>
  <si>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</si>
  <si>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</si>
  <si>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</si>
  <si>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</si>
  <si>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</si>
  <si>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</si>
  <si>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</si>
  <si>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</si>
  <si>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</si>
  <si>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</si>
  <si>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</si>
  <si>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</si>
  <si>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</si>
  <si>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</si>
  <si>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</si>
  <si>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</si>
  <si>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</si>
  <si>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</si>
  <si>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</si>
  <si>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</si>
  <si>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</si>
  <si>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</si>
  <si>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</si>
  <si>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</si>
  <si>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</si>
  <si>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</si>
  <si>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</si>
  <si>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</si>
  <si>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</si>
  <si>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</si>
  <si>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</si>
  <si>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</si>
  <si>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</si>
  <si>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</si>
  <si>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</si>
  <si>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</si>
  <si>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</si>
  <si>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</si>
  <si>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</si>
  <si>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</si>
  <si>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</si>
  <si>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0800000630</t>
  </si>
  <si>
    <t>9990009100</t>
  </si>
  <si>
    <t>9990093110</t>
  </si>
  <si>
    <t>2020 год</t>
  </si>
  <si>
    <t>Приложение 11 к решению Думы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</si>
  <si>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</si>
  <si>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</si>
  <si>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</si>
  <si>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</si>
  <si>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2021 год</t>
  </si>
  <si>
    <t>районного бюджета на 2020 и 2021 годы по разделам, подразделам, целевым статьям и видам расходов в соответствии с бюджетной классификацией РФ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</si>
  <si>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</si>
  <si>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</si>
  <si>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</si>
  <si>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</si>
  <si>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</si>
  <si>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</si>
  <si>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</si>
  <si>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</si>
  <si>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</si>
  <si>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</si>
  <si>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</si>
  <si>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"Обеспечение содержания, ремонта автомобильных дорог, мест общего пользования и сооружений на них ММР"</t>
  </si>
  <si>
    <t>МП «Содержание и ремонт муниципального жилого фонда в Михайловском муниципальном районе»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</si>
  <si>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</si>
  <si>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</si>
  <si>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</si>
  <si>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</si>
  <si>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</si>
  <si>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0408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</si>
  <si>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</si>
  <si>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</si>
  <si>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№ 339 от 25.12.2018г.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</si>
</sst>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"/>
    <numFmt numFmtId="177" formatCode="#,##0.00000"/>
    <numFmt numFmtId="178" formatCode="#,##0.000000"/>
    <numFmt numFmtId="179" formatCode="_-* #,##0.00000_р_._-;\-* #,##0.00000_р_._-;_-* &quot;-&quot;?????_р_._-;_-@_-"/>
    <numFmt numFmtId="180" formatCode="_-* #,##0.0000_р_._-;\-* #,##0.0000_р_._-;_-* &quot;-&quot;??_р_._-;_-@_-"/>
    <numFmt numFmtId="181" formatCode="_-* #,##0.00000_р_._-;\-* #,##0.00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77" fontId="5" fillId="36" borderId="11" xfId="0" applyNumberFormat="1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179" fontId="1" fillId="0" borderId="0" xfId="0" applyNumberFormat="1" applyFont="1" applyAlignment="1">
      <alignment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181" fontId="1" fillId="0" borderId="0" xfId="6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61">
      <selection activeCell="B3" sqref="B3:W3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2" spans="2:23" ht="12.75">
      <c r="B2" s="109" t="s">
        <v>374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2:23" ht="18.75" customHeight="1">
      <c r="B3" s="110" t="s">
        <v>87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2" ht="12.75">
      <c r="B4" s="2" t="s">
        <v>86</v>
      </c>
      <c r="C4" s="109" t="s">
        <v>402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6" spans="1:22" ht="30.75" customHeight="1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4" ht="57" customHeight="1">
      <c r="A7" s="111" t="s">
        <v>380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2" ht="15.75">
      <c r="A8" s="115" t="s">
        <v>65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4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373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4" t="s">
        <v>379</v>
      </c>
    </row>
    <row r="10" spans="1:24" ht="18.75" customHeight="1" outlineLevel="2">
      <c r="A10" s="16" t="s">
        <v>61</v>
      </c>
      <c r="B10" s="17" t="s">
        <v>60</v>
      </c>
      <c r="C10" s="17" t="s">
        <v>240</v>
      </c>
      <c r="D10" s="17" t="s">
        <v>5</v>
      </c>
      <c r="E10" s="17"/>
      <c r="F10" s="80">
        <f>F11+F19+F43+F63+F77+F82+F57+F71</f>
        <v>89464.151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  <c r="X10" s="80">
        <f>X11+X19+X43+X63+X77+X82+X57+X71</f>
        <v>91819.39099999999</v>
      </c>
    </row>
    <row r="11" spans="1:24" s="30" customFormat="1" ht="33" customHeight="1" outlineLevel="3">
      <c r="A11" s="26" t="s">
        <v>26</v>
      </c>
      <c r="B11" s="28" t="s">
        <v>6</v>
      </c>
      <c r="C11" s="28" t="s">
        <v>240</v>
      </c>
      <c r="D11" s="28" t="s">
        <v>5</v>
      </c>
      <c r="E11" s="28"/>
      <c r="F11" s="29">
        <f>F12</f>
        <v>2308.6</v>
      </c>
      <c r="G11" s="29">
        <f aca="true" t="shared" si="0" ref="G11:V11">G12</f>
        <v>1204.8</v>
      </c>
      <c r="H11" s="29">
        <f t="shared" si="0"/>
        <v>1204.8</v>
      </c>
      <c r="I11" s="29">
        <f t="shared" si="0"/>
        <v>1204.8</v>
      </c>
      <c r="J11" s="29">
        <f t="shared" si="0"/>
        <v>1204.8</v>
      </c>
      <c r="K11" s="29">
        <f t="shared" si="0"/>
        <v>1204.8</v>
      </c>
      <c r="L11" s="29">
        <f t="shared" si="0"/>
        <v>1204.8</v>
      </c>
      <c r="M11" s="29">
        <f t="shared" si="0"/>
        <v>1204.8</v>
      </c>
      <c r="N11" s="29">
        <f t="shared" si="0"/>
        <v>1204.8</v>
      </c>
      <c r="O11" s="29">
        <f t="shared" si="0"/>
        <v>1204.8</v>
      </c>
      <c r="P11" s="29">
        <f t="shared" si="0"/>
        <v>1204.8</v>
      </c>
      <c r="Q11" s="29">
        <f t="shared" si="0"/>
        <v>1204.8</v>
      </c>
      <c r="R11" s="29">
        <f t="shared" si="0"/>
        <v>1204.8</v>
      </c>
      <c r="S11" s="29">
        <f t="shared" si="0"/>
        <v>1204.8</v>
      </c>
      <c r="T11" s="29">
        <f t="shared" si="0"/>
        <v>1204.8</v>
      </c>
      <c r="U11" s="29">
        <f t="shared" si="0"/>
        <v>1204.8</v>
      </c>
      <c r="V11" s="29">
        <f t="shared" si="0"/>
        <v>1204.8</v>
      </c>
      <c r="X11" s="29">
        <f>X12</f>
        <v>2413.5</v>
      </c>
    </row>
    <row r="12" spans="1:24" ht="34.5" customHeight="1" outlineLevel="3">
      <c r="A12" s="21" t="s">
        <v>130</v>
      </c>
      <c r="B12" s="12" t="s">
        <v>6</v>
      </c>
      <c r="C12" s="12" t="s">
        <v>241</v>
      </c>
      <c r="D12" s="12" t="s">
        <v>5</v>
      </c>
      <c r="E12" s="12"/>
      <c r="F12" s="13">
        <f>F13</f>
        <v>2308.6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  <c r="X12" s="13">
        <f>X13</f>
        <v>2413.5</v>
      </c>
    </row>
    <row r="13" spans="1:24" ht="35.25" customHeight="1" outlineLevel="3">
      <c r="A13" s="21" t="s">
        <v>132</v>
      </c>
      <c r="B13" s="12" t="s">
        <v>6</v>
      </c>
      <c r="C13" s="12" t="s">
        <v>242</v>
      </c>
      <c r="D13" s="12" t="s">
        <v>5</v>
      </c>
      <c r="E13" s="12"/>
      <c r="F13" s="13">
        <f>F14</f>
        <v>2308.6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2413.5</v>
      </c>
    </row>
    <row r="14" spans="1:24" ht="15.75" outlineLevel="4">
      <c r="A14" s="50" t="s">
        <v>131</v>
      </c>
      <c r="B14" s="19" t="s">
        <v>6</v>
      </c>
      <c r="C14" s="19" t="s">
        <v>243</v>
      </c>
      <c r="D14" s="19" t="s">
        <v>5</v>
      </c>
      <c r="E14" s="19"/>
      <c r="F14" s="20">
        <f>F15</f>
        <v>2308.6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  <c r="X14" s="20">
        <f>X15</f>
        <v>2413.5</v>
      </c>
    </row>
    <row r="15" spans="1:24" ht="31.5" outlineLevel="4">
      <c r="A15" s="5" t="s">
        <v>91</v>
      </c>
      <c r="B15" s="6" t="s">
        <v>6</v>
      </c>
      <c r="C15" s="6" t="s">
        <v>243</v>
      </c>
      <c r="D15" s="6" t="s">
        <v>90</v>
      </c>
      <c r="E15" s="6"/>
      <c r="F15" s="7">
        <f>F16+F17+F18</f>
        <v>2308.6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2413.5</v>
      </c>
    </row>
    <row r="16" spans="1:24" ht="17.25" customHeight="1" outlineLevel="5">
      <c r="A16" s="47" t="s">
        <v>233</v>
      </c>
      <c r="B16" s="48" t="s">
        <v>6</v>
      </c>
      <c r="C16" s="48" t="s">
        <v>243</v>
      </c>
      <c r="D16" s="48" t="s">
        <v>88</v>
      </c>
      <c r="E16" s="48"/>
      <c r="F16" s="49">
        <v>1876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49">
        <v>1968</v>
      </c>
    </row>
    <row r="17" spans="1:24" ht="34.5" customHeight="1" outlineLevel="5">
      <c r="A17" s="47" t="s">
        <v>238</v>
      </c>
      <c r="B17" s="48" t="s">
        <v>6</v>
      </c>
      <c r="C17" s="48" t="s">
        <v>243</v>
      </c>
      <c r="D17" s="48" t="s">
        <v>89</v>
      </c>
      <c r="E17" s="48"/>
      <c r="F17" s="49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49">
        <v>0</v>
      </c>
    </row>
    <row r="18" spans="1:24" ht="50.25" customHeight="1" outlineLevel="5">
      <c r="A18" s="47" t="s">
        <v>234</v>
      </c>
      <c r="B18" s="48" t="s">
        <v>6</v>
      </c>
      <c r="C18" s="48" t="s">
        <v>243</v>
      </c>
      <c r="D18" s="48" t="s">
        <v>235</v>
      </c>
      <c r="E18" s="48"/>
      <c r="F18" s="49">
        <v>432.6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49">
        <v>445.5</v>
      </c>
    </row>
    <row r="19" spans="1:24" ht="47.25" customHeight="1" outlineLevel="6">
      <c r="A19" s="8" t="s">
        <v>27</v>
      </c>
      <c r="B19" s="9" t="s">
        <v>19</v>
      </c>
      <c r="C19" s="9" t="s">
        <v>240</v>
      </c>
      <c r="D19" s="9" t="s">
        <v>5</v>
      </c>
      <c r="E19" s="9"/>
      <c r="F19" s="81">
        <f>F20</f>
        <v>4946.7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  <c r="X19" s="81">
        <f>X20</f>
        <v>5176.6</v>
      </c>
    </row>
    <row r="20" spans="1:24" s="27" customFormat="1" ht="33" customHeight="1" outlineLevel="6">
      <c r="A20" s="21" t="s">
        <v>130</v>
      </c>
      <c r="B20" s="12" t="s">
        <v>19</v>
      </c>
      <c r="C20" s="12" t="s">
        <v>241</v>
      </c>
      <c r="D20" s="12" t="s">
        <v>5</v>
      </c>
      <c r="E20" s="12"/>
      <c r="F20" s="86">
        <f>F21</f>
        <v>4946.7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  <c r="X20" s="86">
        <f>X21</f>
        <v>5176.6</v>
      </c>
    </row>
    <row r="21" spans="1:24" s="27" customFormat="1" ht="36" customHeight="1" outlineLevel="6">
      <c r="A21" s="21" t="s">
        <v>132</v>
      </c>
      <c r="B21" s="12" t="s">
        <v>19</v>
      </c>
      <c r="C21" s="12" t="s">
        <v>242</v>
      </c>
      <c r="D21" s="12" t="s">
        <v>5</v>
      </c>
      <c r="E21" s="12"/>
      <c r="F21" s="86">
        <f>F22+F35+F41</f>
        <v>4946.7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6">
        <f>X22+X35+X41</f>
        <v>5176.6</v>
      </c>
    </row>
    <row r="22" spans="1:24" s="27" customFormat="1" ht="47.25" outlineLevel="6">
      <c r="A22" s="51" t="s">
        <v>188</v>
      </c>
      <c r="B22" s="19" t="s">
        <v>19</v>
      </c>
      <c r="C22" s="19" t="s">
        <v>244</v>
      </c>
      <c r="D22" s="19" t="s">
        <v>5</v>
      </c>
      <c r="E22" s="19"/>
      <c r="F22" s="82">
        <f>F23+F27+F32+F29</f>
        <v>2874.7</v>
      </c>
      <c r="G22" s="82">
        <f aca="true" t="shared" si="4" ref="G22:X22">G23+G27+G32+G29</f>
        <v>0</v>
      </c>
      <c r="H22" s="82">
        <f t="shared" si="4"/>
        <v>0</v>
      </c>
      <c r="I22" s="82">
        <f t="shared" si="4"/>
        <v>0</v>
      </c>
      <c r="J22" s="82">
        <f t="shared" si="4"/>
        <v>0</v>
      </c>
      <c r="K22" s="82">
        <f t="shared" si="4"/>
        <v>0</v>
      </c>
      <c r="L22" s="82">
        <f t="shared" si="4"/>
        <v>0</v>
      </c>
      <c r="M22" s="82">
        <f t="shared" si="4"/>
        <v>0</v>
      </c>
      <c r="N22" s="82">
        <f t="shared" si="4"/>
        <v>0</v>
      </c>
      <c r="O22" s="82">
        <f t="shared" si="4"/>
        <v>0</v>
      </c>
      <c r="P22" s="82">
        <f t="shared" si="4"/>
        <v>0</v>
      </c>
      <c r="Q22" s="82">
        <f t="shared" si="4"/>
        <v>0</v>
      </c>
      <c r="R22" s="82">
        <f t="shared" si="4"/>
        <v>0</v>
      </c>
      <c r="S22" s="82">
        <f t="shared" si="4"/>
        <v>0</v>
      </c>
      <c r="T22" s="82">
        <f t="shared" si="4"/>
        <v>0</v>
      </c>
      <c r="U22" s="82">
        <f t="shared" si="4"/>
        <v>0</v>
      </c>
      <c r="V22" s="82">
        <f t="shared" si="4"/>
        <v>0</v>
      </c>
      <c r="W22" s="82">
        <f t="shared" si="4"/>
        <v>0</v>
      </c>
      <c r="X22" s="82">
        <f t="shared" si="4"/>
        <v>2964.6</v>
      </c>
    </row>
    <row r="23" spans="1:24" s="27" customFormat="1" ht="31.5" outlineLevel="6">
      <c r="A23" s="5" t="s">
        <v>91</v>
      </c>
      <c r="B23" s="6" t="s">
        <v>19</v>
      </c>
      <c r="C23" s="6" t="s">
        <v>244</v>
      </c>
      <c r="D23" s="6" t="s">
        <v>90</v>
      </c>
      <c r="E23" s="6"/>
      <c r="F23" s="83">
        <f>F24+F25+F26</f>
        <v>2670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3">
        <f>X24+X25+X26</f>
        <v>2740</v>
      </c>
    </row>
    <row r="24" spans="1:24" s="27" customFormat="1" ht="31.5" outlineLevel="6">
      <c r="A24" s="47" t="s">
        <v>233</v>
      </c>
      <c r="B24" s="48" t="s">
        <v>19</v>
      </c>
      <c r="C24" s="48" t="s">
        <v>244</v>
      </c>
      <c r="D24" s="48" t="s">
        <v>88</v>
      </c>
      <c r="E24" s="48"/>
      <c r="F24" s="84">
        <v>2050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4">
        <v>2100</v>
      </c>
    </row>
    <row r="25" spans="1:24" s="27" customFormat="1" ht="31.5" outlineLevel="6">
      <c r="A25" s="47" t="s">
        <v>238</v>
      </c>
      <c r="B25" s="48" t="s">
        <v>19</v>
      </c>
      <c r="C25" s="48" t="s">
        <v>244</v>
      </c>
      <c r="D25" s="48" t="s">
        <v>89</v>
      </c>
      <c r="E25" s="48"/>
      <c r="F25" s="84">
        <v>0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84">
        <v>0</v>
      </c>
    </row>
    <row r="26" spans="1:24" s="27" customFormat="1" ht="47.25" outlineLevel="6">
      <c r="A26" s="47" t="s">
        <v>234</v>
      </c>
      <c r="B26" s="48" t="s">
        <v>19</v>
      </c>
      <c r="C26" s="48" t="s">
        <v>244</v>
      </c>
      <c r="D26" s="48" t="s">
        <v>235</v>
      </c>
      <c r="E26" s="48"/>
      <c r="F26" s="84">
        <v>620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4">
        <v>640</v>
      </c>
    </row>
    <row r="27" spans="1:24" s="27" customFormat="1" ht="20.25" customHeight="1" outlineLevel="6">
      <c r="A27" s="5" t="s">
        <v>92</v>
      </c>
      <c r="B27" s="6" t="s">
        <v>19</v>
      </c>
      <c r="C27" s="6" t="s">
        <v>244</v>
      </c>
      <c r="D27" s="6" t="s">
        <v>93</v>
      </c>
      <c r="E27" s="6"/>
      <c r="F27" s="83">
        <f>F28</f>
        <v>0</v>
      </c>
      <c r="G27" s="83">
        <f aca="true" t="shared" si="5" ref="G27:X27">G28</f>
        <v>0</v>
      </c>
      <c r="H27" s="83">
        <f t="shared" si="5"/>
        <v>0</v>
      </c>
      <c r="I27" s="83">
        <f t="shared" si="5"/>
        <v>0</v>
      </c>
      <c r="J27" s="83">
        <f t="shared" si="5"/>
        <v>0</v>
      </c>
      <c r="K27" s="83">
        <f t="shared" si="5"/>
        <v>0</v>
      </c>
      <c r="L27" s="83">
        <f t="shared" si="5"/>
        <v>0</v>
      </c>
      <c r="M27" s="83">
        <f t="shared" si="5"/>
        <v>0</v>
      </c>
      <c r="N27" s="83">
        <f t="shared" si="5"/>
        <v>0</v>
      </c>
      <c r="O27" s="83">
        <f t="shared" si="5"/>
        <v>0</v>
      </c>
      <c r="P27" s="83">
        <f t="shared" si="5"/>
        <v>0</v>
      </c>
      <c r="Q27" s="83">
        <f t="shared" si="5"/>
        <v>0</v>
      </c>
      <c r="R27" s="83">
        <f t="shared" si="5"/>
        <v>0</v>
      </c>
      <c r="S27" s="83">
        <f t="shared" si="5"/>
        <v>0</v>
      </c>
      <c r="T27" s="83">
        <f t="shared" si="5"/>
        <v>0</v>
      </c>
      <c r="U27" s="83">
        <f t="shared" si="5"/>
        <v>0</v>
      </c>
      <c r="V27" s="83">
        <f t="shared" si="5"/>
        <v>0</v>
      </c>
      <c r="W27" s="83">
        <f t="shared" si="5"/>
        <v>0</v>
      </c>
      <c r="X27" s="83">
        <f t="shared" si="5"/>
        <v>0</v>
      </c>
    </row>
    <row r="28" spans="1:24" s="27" customFormat="1" ht="31.5" outlineLevel="6">
      <c r="A28" s="47" t="s">
        <v>94</v>
      </c>
      <c r="B28" s="48" t="s">
        <v>19</v>
      </c>
      <c r="C28" s="48" t="s">
        <v>244</v>
      </c>
      <c r="D28" s="48" t="s">
        <v>95</v>
      </c>
      <c r="E28" s="48"/>
      <c r="F28" s="84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4">
        <v>0</v>
      </c>
    </row>
    <row r="29" spans="1:24" s="25" customFormat="1" ht="15.75" outlineLevel="6">
      <c r="A29" s="5" t="s">
        <v>332</v>
      </c>
      <c r="B29" s="6" t="s">
        <v>19</v>
      </c>
      <c r="C29" s="6" t="s">
        <v>244</v>
      </c>
      <c r="D29" s="6" t="s">
        <v>333</v>
      </c>
      <c r="E29" s="6"/>
      <c r="F29" s="83">
        <f>F30+F31</f>
        <v>199.7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3">
        <f>X30+X31</f>
        <v>219.6</v>
      </c>
    </row>
    <row r="30" spans="1:24" s="25" customFormat="1" ht="15.75" outlineLevel="6">
      <c r="A30" s="47" t="s">
        <v>334</v>
      </c>
      <c r="B30" s="48" t="s">
        <v>19</v>
      </c>
      <c r="C30" s="48" t="s">
        <v>244</v>
      </c>
      <c r="D30" s="48" t="s">
        <v>335</v>
      </c>
      <c r="E30" s="48"/>
      <c r="F30" s="84">
        <v>199.7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4">
        <v>219.6</v>
      </c>
    </row>
    <row r="31" spans="1:24" s="25" customFormat="1" ht="15.75" outlineLevel="6">
      <c r="A31" s="47" t="s">
        <v>223</v>
      </c>
      <c r="B31" s="48" t="s">
        <v>19</v>
      </c>
      <c r="C31" s="48" t="s">
        <v>244</v>
      </c>
      <c r="D31" s="48" t="s">
        <v>206</v>
      </c>
      <c r="E31" s="48"/>
      <c r="F31" s="84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4">
        <v>0</v>
      </c>
    </row>
    <row r="32" spans="1:24" s="27" customFormat="1" ht="15.75" outlineLevel="6">
      <c r="A32" s="5" t="s">
        <v>96</v>
      </c>
      <c r="B32" s="6" t="s">
        <v>19</v>
      </c>
      <c r="C32" s="6" t="s">
        <v>244</v>
      </c>
      <c r="D32" s="6" t="s">
        <v>97</v>
      </c>
      <c r="E32" s="6"/>
      <c r="F32" s="83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3">
        <f>X33+X34</f>
        <v>5</v>
      </c>
    </row>
    <row r="33" spans="1:24" s="27" customFormat="1" ht="21.75" customHeight="1" outlineLevel="6">
      <c r="A33" s="47" t="s">
        <v>98</v>
      </c>
      <c r="B33" s="48" t="s">
        <v>19</v>
      </c>
      <c r="C33" s="48" t="s">
        <v>244</v>
      </c>
      <c r="D33" s="48" t="s">
        <v>100</v>
      </c>
      <c r="E33" s="48"/>
      <c r="F33" s="84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4">
        <v>0</v>
      </c>
    </row>
    <row r="34" spans="1:24" s="27" customFormat="1" ht="15.75" outlineLevel="6">
      <c r="A34" s="47" t="s">
        <v>99</v>
      </c>
      <c r="B34" s="48" t="s">
        <v>19</v>
      </c>
      <c r="C34" s="48" t="s">
        <v>244</v>
      </c>
      <c r="D34" s="48" t="s">
        <v>101</v>
      </c>
      <c r="E34" s="48"/>
      <c r="F34" s="84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4">
        <v>5</v>
      </c>
    </row>
    <row r="35" spans="1:24" s="25" customFormat="1" ht="31.5" customHeight="1" outlineLevel="6">
      <c r="A35" s="50" t="s">
        <v>189</v>
      </c>
      <c r="B35" s="19" t="s">
        <v>19</v>
      </c>
      <c r="C35" s="19" t="s">
        <v>245</v>
      </c>
      <c r="D35" s="19" t="s">
        <v>5</v>
      </c>
      <c r="E35" s="19"/>
      <c r="F35" s="82">
        <f>F36+F41</f>
        <v>2072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82">
        <f>X36+X41</f>
        <v>2212</v>
      </c>
    </row>
    <row r="36" spans="1:24" s="25" customFormat="1" ht="31.5" outlineLevel="6">
      <c r="A36" s="5" t="s">
        <v>91</v>
      </c>
      <c r="B36" s="6" t="s">
        <v>19</v>
      </c>
      <c r="C36" s="6" t="s">
        <v>245</v>
      </c>
      <c r="D36" s="6" t="s">
        <v>90</v>
      </c>
      <c r="E36" s="6"/>
      <c r="F36" s="83">
        <f>F37+F38+F39+F40</f>
        <v>2072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83">
        <f>X37+X38+X39+X40</f>
        <v>2212</v>
      </c>
    </row>
    <row r="37" spans="1:24" s="25" customFormat="1" ht="31.5" outlineLevel="6">
      <c r="A37" s="47" t="s">
        <v>233</v>
      </c>
      <c r="B37" s="48" t="s">
        <v>19</v>
      </c>
      <c r="C37" s="48" t="s">
        <v>245</v>
      </c>
      <c r="D37" s="48" t="s">
        <v>88</v>
      </c>
      <c r="E37" s="48"/>
      <c r="F37" s="84">
        <v>1450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4">
        <v>1550</v>
      </c>
    </row>
    <row r="38" spans="1:24" s="25" customFormat="1" ht="31.5" outlineLevel="6">
      <c r="A38" s="47" t="s">
        <v>238</v>
      </c>
      <c r="B38" s="48" t="s">
        <v>19</v>
      </c>
      <c r="C38" s="48" t="s">
        <v>245</v>
      </c>
      <c r="D38" s="48" t="s">
        <v>89</v>
      </c>
      <c r="E38" s="48"/>
      <c r="F38" s="84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4">
        <v>0</v>
      </c>
    </row>
    <row r="39" spans="1:24" s="25" customFormat="1" ht="63" outlineLevel="6">
      <c r="A39" s="47" t="s">
        <v>336</v>
      </c>
      <c r="B39" s="48" t="s">
        <v>19</v>
      </c>
      <c r="C39" s="48" t="s">
        <v>245</v>
      </c>
      <c r="D39" s="48" t="s">
        <v>337</v>
      </c>
      <c r="E39" s="48"/>
      <c r="F39" s="84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4">
        <v>192</v>
      </c>
    </row>
    <row r="40" spans="1:24" s="25" customFormat="1" ht="47.25" outlineLevel="6">
      <c r="A40" s="47" t="s">
        <v>234</v>
      </c>
      <c r="B40" s="48" t="s">
        <v>19</v>
      </c>
      <c r="C40" s="48" t="s">
        <v>245</v>
      </c>
      <c r="D40" s="48" t="s">
        <v>235</v>
      </c>
      <c r="E40" s="48"/>
      <c r="F40" s="84">
        <v>430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4">
        <v>470</v>
      </c>
    </row>
    <row r="41" spans="1:24" s="25" customFormat="1" ht="15.75" outlineLevel="6">
      <c r="A41" s="50" t="s">
        <v>134</v>
      </c>
      <c r="B41" s="19" t="s">
        <v>19</v>
      </c>
      <c r="C41" s="19" t="s">
        <v>246</v>
      </c>
      <c r="D41" s="19" t="s">
        <v>5</v>
      </c>
      <c r="E41" s="19"/>
      <c r="F41" s="82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2">
        <f>X42</f>
        <v>0</v>
      </c>
    </row>
    <row r="42" spans="1:24" s="25" customFormat="1" ht="15.75" outlineLevel="6">
      <c r="A42" s="5" t="s">
        <v>106</v>
      </c>
      <c r="B42" s="6" t="s">
        <v>19</v>
      </c>
      <c r="C42" s="6" t="s">
        <v>246</v>
      </c>
      <c r="D42" s="6" t="s">
        <v>207</v>
      </c>
      <c r="E42" s="6"/>
      <c r="F42" s="83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3">
        <v>0</v>
      </c>
    </row>
    <row r="43" spans="1:24" s="25" customFormat="1" ht="49.5" customHeight="1" outlineLevel="3">
      <c r="A43" s="8" t="s">
        <v>28</v>
      </c>
      <c r="B43" s="9" t="s">
        <v>7</v>
      </c>
      <c r="C43" s="9" t="s">
        <v>240</v>
      </c>
      <c r="D43" s="9" t="s">
        <v>5</v>
      </c>
      <c r="E43" s="9"/>
      <c r="F43" s="10">
        <f aca="true" t="shared" si="7" ref="F43:V43">F44</f>
        <v>9054.099999999999</v>
      </c>
      <c r="G43" s="10">
        <f t="shared" si="7"/>
        <v>8918.7</v>
      </c>
      <c r="H43" s="10">
        <f t="shared" si="7"/>
        <v>8918.7</v>
      </c>
      <c r="I43" s="10">
        <f t="shared" si="7"/>
        <v>8918.7</v>
      </c>
      <c r="J43" s="10">
        <f t="shared" si="7"/>
        <v>8918.7</v>
      </c>
      <c r="K43" s="10">
        <f t="shared" si="7"/>
        <v>8918.7</v>
      </c>
      <c r="L43" s="10">
        <f t="shared" si="7"/>
        <v>8918.7</v>
      </c>
      <c r="M43" s="10">
        <f t="shared" si="7"/>
        <v>8918.7</v>
      </c>
      <c r="N43" s="10">
        <f t="shared" si="7"/>
        <v>8918.7</v>
      </c>
      <c r="O43" s="10">
        <f t="shared" si="7"/>
        <v>8918.7</v>
      </c>
      <c r="P43" s="10">
        <f t="shared" si="7"/>
        <v>8918.7</v>
      </c>
      <c r="Q43" s="10">
        <f t="shared" si="7"/>
        <v>8918.7</v>
      </c>
      <c r="R43" s="10">
        <f t="shared" si="7"/>
        <v>8918.7</v>
      </c>
      <c r="S43" s="10">
        <f t="shared" si="7"/>
        <v>8918.7</v>
      </c>
      <c r="T43" s="10">
        <f t="shared" si="7"/>
        <v>8918.7</v>
      </c>
      <c r="U43" s="10">
        <f t="shared" si="7"/>
        <v>8918.7</v>
      </c>
      <c r="V43" s="10">
        <f t="shared" si="7"/>
        <v>8918.7</v>
      </c>
      <c r="X43" s="10">
        <f>X44</f>
        <v>9408.199999999999</v>
      </c>
    </row>
    <row r="44" spans="1:24" s="25" customFormat="1" ht="33.75" customHeight="1" outlineLevel="3">
      <c r="A44" s="21" t="s">
        <v>130</v>
      </c>
      <c r="B44" s="12" t="s">
        <v>7</v>
      </c>
      <c r="C44" s="12" t="s">
        <v>241</v>
      </c>
      <c r="D44" s="12" t="s">
        <v>5</v>
      </c>
      <c r="E44" s="12"/>
      <c r="F44" s="13">
        <f>F45</f>
        <v>9054.099999999999</v>
      </c>
      <c r="G44" s="13">
        <f aca="true" t="shared" si="8" ref="G44:V44">G46</f>
        <v>8918.7</v>
      </c>
      <c r="H44" s="13">
        <f t="shared" si="8"/>
        <v>8918.7</v>
      </c>
      <c r="I44" s="13">
        <f t="shared" si="8"/>
        <v>8918.7</v>
      </c>
      <c r="J44" s="13">
        <f t="shared" si="8"/>
        <v>8918.7</v>
      </c>
      <c r="K44" s="13">
        <f t="shared" si="8"/>
        <v>8918.7</v>
      </c>
      <c r="L44" s="13">
        <f t="shared" si="8"/>
        <v>8918.7</v>
      </c>
      <c r="M44" s="13">
        <f t="shared" si="8"/>
        <v>8918.7</v>
      </c>
      <c r="N44" s="13">
        <f t="shared" si="8"/>
        <v>8918.7</v>
      </c>
      <c r="O44" s="13">
        <f t="shared" si="8"/>
        <v>8918.7</v>
      </c>
      <c r="P44" s="13">
        <f t="shared" si="8"/>
        <v>8918.7</v>
      </c>
      <c r="Q44" s="13">
        <f t="shared" si="8"/>
        <v>8918.7</v>
      </c>
      <c r="R44" s="13">
        <f t="shared" si="8"/>
        <v>8918.7</v>
      </c>
      <c r="S44" s="13">
        <f t="shared" si="8"/>
        <v>8918.7</v>
      </c>
      <c r="T44" s="13">
        <f t="shared" si="8"/>
        <v>8918.7</v>
      </c>
      <c r="U44" s="13">
        <f t="shared" si="8"/>
        <v>8918.7</v>
      </c>
      <c r="V44" s="13">
        <f t="shared" si="8"/>
        <v>8918.7</v>
      </c>
      <c r="X44" s="13">
        <f>X45</f>
        <v>9408.199999999999</v>
      </c>
    </row>
    <row r="45" spans="1:24" s="25" customFormat="1" ht="37.5" customHeight="1" outlineLevel="3">
      <c r="A45" s="21" t="s">
        <v>132</v>
      </c>
      <c r="B45" s="12" t="s">
        <v>7</v>
      </c>
      <c r="C45" s="12" t="s">
        <v>242</v>
      </c>
      <c r="D45" s="12" t="s">
        <v>5</v>
      </c>
      <c r="E45" s="12"/>
      <c r="F45" s="13">
        <f>F46</f>
        <v>9054.099999999999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13">
        <f>X46</f>
        <v>9408.199999999999</v>
      </c>
    </row>
    <row r="46" spans="1:24" s="25" customFormat="1" ht="47.25" outlineLevel="4">
      <c r="A46" s="51" t="s">
        <v>188</v>
      </c>
      <c r="B46" s="19" t="s">
        <v>7</v>
      </c>
      <c r="C46" s="19" t="s">
        <v>244</v>
      </c>
      <c r="D46" s="19" t="s">
        <v>5</v>
      </c>
      <c r="E46" s="19"/>
      <c r="F46" s="20">
        <f>F47+F51+F53</f>
        <v>9054.099999999999</v>
      </c>
      <c r="G46" s="20">
        <f aca="true" t="shared" si="9" ref="G46:X46">G47+G51+G53</f>
        <v>8918.7</v>
      </c>
      <c r="H46" s="20">
        <f t="shared" si="9"/>
        <v>8918.7</v>
      </c>
      <c r="I46" s="20">
        <f t="shared" si="9"/>
        <v>8918.7</v>
      </c>
      <c r="J46" s="20">
        <f t="shared" si="9"/>
        <v>8918.7</v>
      </c>
      <c r="K46" s="20">
        <f t="shared" si="9"/>
        <v>8918.7</v>
      </c>
      <c r="L46" s="20">
        <f t="shared" si="9"/>
        <v>8918.7</v>
      </c>
      <c r="M46" s="20">
        <f t="shared" si="9"/>
        <v>8918.7</v>
      </c>
      <c r="N46" s="20">
        <f t="shared" si="9"/>
        <v>8918.7</v>
      </c>
      <c r="O46" s="20">
        <f t="shared" si="9"/>
        <v>8918.7</v>
      </c>
      <c r="P46" s="20">
        <f t="shared" si="9"/>
        <v>8918.7</v>
      </c>
      <c r="Q46" s="20">
        <f t="shared" si="9"/>
        <v>8918.7</v>
      </c>
      <c r="R46" s="20">
        <f t="shared" si="9"/>
        <v>8918.7</v>
      </c>
      <c r="S46" s="20">
        <f t="shared" si="9"/>
        <v>8918.7</v>
      </c>
      <c r="T46" s="20">
        <f t="shared" si="9"/>
        <v>8918.7</v>
      </c>
      <c r="U46" s="20">
        <f t="shared" si="9"/>
        <v>8918.7</v>
      </c>
      <c r="V46" s="20">
        <f t="shared" si="9"/>
        <v>8918.7</v>
      </c>
      <c r="W46" s="20">
        <f t="shared" si="9"/>
        <v>0</v>
      </c>
      <c r="X46" s="20">
        <f t="shared" si="9"/>
        <v>9408.199999999999</v>
      </c>
    </row>
    <row r="47" spans="1:24" s="25" customFormat="1" ht="31.5" outlineLevel="5">
      <c r="A47" s="5" t="s">
        <v>91</v>
      </c>
      <c r="B47" s="6" t="s">
        <v>7</v>
      </c>
      <c r="C47" s="6" t="s">
        <v>244</v>
      </c>
      <c r="D47" s="6" t="s">
        <v>90</v>
      </c>
      <c r="E47" s="6"/>
      <c r="F47" s="7">
        <f>F48+F49+F50</f>
        <v>8912.8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X47" s="7">
        <f>X48+X49+X50</f>
        <v>9266.9</v>
      </c>
    </row>
    <row r="48" spans="1:24" s="25" customFormat="1" ht="31.5" outlineLevel="5">
      <c r="A48" s="47" t="s">
        <v>233</v>
      </c>
      <c r="B48" s="48" t="s">
        <v>7</v>
      </c>
      <c r="C48" s="48" t="s">
        <v>244</v>
      </c>
      <c r="D48" s="48" t="s">
        <v>88</v>
      </c>
      <c r="E48" s="48"/>
      <c r="F48" s="49">
        <v>6807.8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49">
        <v>7079.9</v>
      </c>
    </row>
    <row r="49" spans="1:24" s="25" customFormat="1" ht="31.5" outlineLevel="5">
      <c r="A49" s="47" t="s">
        <v>238</v>
      </c>
      <c r="B49" s="48" t="s">
        <v>7</v>
      </c>
      <c r="C49" s="48" t="s">
        <v>244</v>
      </c>
      <c r="D49" s="48" t="s">
        <v>89</v>
      </c>
      <c r="E49" s="48"/>
      <c r="F49" s="49">
        <v>40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49">
        <v>40</v>
      </c>
    </row>
    <row r="50" spans="1:24" s="25" customFormat="1" ht="47.25" outlineLevel="5">
      <c r="A50" s="47" t="s">
        <v>234</v>
      </c>
      <c r="B50" s="48" t="s">
        <v>7</v>
      </c>
      <c r="C50" s="48" t="s">
        <v>244</v>
      </c>
      <c r="D50" s="48" t="s">
        <v>235</v>
      </c>
      <c r="E50" s="48"/>
      <c r="F50" s="49">
        <v>2065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49">
        <v>2147</v>
      </c>
    </row>
    <row r="51" spans="1:24" s="25" customFormat="1" ht="15.75" outlineLevel="5">
      <c r="A51" s="5" t="s">
        <v>92</v>
      </c>
      <c r="B51" s="6" t="s">
        <v>7</v>
      </c>
      <c r="C51" s="6" t="s">
        <v>244</v>
      </c>
      <c r="D51" s="6" t="s">
        <v>93</v>
      </c>
      <c r="E51" s="6"/>
      <c r="F51" s="7">
        <f>F52</f>
        <v>0</v>
      </c>
      <c r="G51" s="7">
        <f aca="true" t="shared" si="10" ref="G51:X51">G52</f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0</v>
      </c>
      <c r="N51" s="7">
        <f t="shared" si="10"/>
        <v>0</v>
      </c>
      <c r="O51" s="7">
        <f t="shared" si="10"/>
        <v>0</v>
      </c>
      <c r="P51" s="7">
        <f t="shared" si="10"/>
        <v>0</v>
      </c>
      <c r="Q51" s="7">
        <f t="shared" si="10"/>
        <v>0</v>
      </c>
      <c r="R51" s="7">
        <f t="shared" si="10"/>
        <v>0</v>
      </c>
      <c r="S51" s="7">
        <f t="shared" si="10"/>
        <v>0</v>
      </c>
      <c r="T51" s="7">
        <f t="shared" si="10"/>
        <v>0</v>
      </c>
      <c r="U51" s="7">
        <f t="shared" si="10"/>
        <v>0</v>
      </c>
      <c r="V51" s="7">
        <f t="shared" si="10"/>
        <v>0</v>
      </c>
      <c r="W51" s="7">
        <f t="shared" si="10"/>
        <v>0</v>
      </c>
      <c r="X51" s="7">
        <f t="shared" si="10"/>
        <v>0</v>
      </c>
    </row>
    <row r="52" spans="1:24" s="25" customFormat="1" ht="31.5" outlineLevel="5">
      <c r="A52" s="47" t="s">
        <v>94</v>
      </c>
      <c r="B52" s="48" t="s">
        <v>7</v>
      </c>
      <c r="C52" s="48" t="s">
        <v>244</v>
      </c>
      <c r="D52" s="48" t="s">
        <v>95</v>
      </c>
      <c r="E52" s="48"/>
      <c r="F52" s="49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49">
        <v>0</v>
      </c>
    </row>
    <row r="53" spans="1:24" s="25" customFormat="1" ht="15.75" outlineLevel="5">
      <c r="A53" s="5" t="s">
        <v>96</v>
      </c>
      <c r="B53" s="6" t="s">
        <v>7</v>
      </c>
      <c r="C53" s="6" t="s">
        <v>244</v>
      </c>
      <c r="D53" s="6" t="s">
        <v>97</v>
      </c>
      <c r="E53" s="6"/>
      <c r="F53" s="7">
        <f>F54+F55+F56</f>
        <v>141.3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">
        <f>X54+X55+X56</f>
        <v>141.3</v>
      </c>
    </row>
    <row r="54" spans="1:24" s="25" customFormat="1" ht="15.75" outlineLevel="5">
      <c r="A54" s="47" t="s">
        <v>98</v>
      </c>
      <c r="B54" s="48" t="s">
        <v>7</v>
      </c>
      <c r="C54" s="48" t="s">
        <v>244</v>
      </c>
      <c r="D54" s="48" t="s">
        <v>100</v>
      </c>
      <c r="E54" s="48"/>
      <c r="F54" s="49">
        <v>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49">
        <v>7</v>
      </c>
    </row>
    <row r="55" spans="1:24" s="25" customFormat="1" ht="15.75" outlineLevel="5">
      <c r="A55" s="47" t="s">
        <v>99</v>
      </c>
      <c r="B55" s="48" t="s">
        <v>7</v>
      </c>
      <c r="C55" s="48" t="s">
        <v>244</v>
      </c>
      <c r="D55" s="48" t="s">
        <v>101</v>
      </c>
      <c r="E55" s="48"/>
      <c r="F55" s="49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49">
        <v>40</v>
      </c>
    </row>
    <row r="56" spans="1:24" s="25" customFormat="1" ht="15.75" outlineLevel="5">
      <c r="A56" s="47" t="s">
        <v>339</v>
      </c>
      <c r="B56" s="48" t="s">
        <v>7</v>
      </c>
      <c r="C56" s="48" t="s">
        <v>244</v>
      </c>
      <c r="D56" s="48" t="s">
        <v>338</v>
      </c>
      <c r="E56" s="48"/>
      <c r="F56" s="49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49">
        <v>94.3</v>
      </c>
    </row>
    <row r="57" spans="1:24" s="25" customFormat="1" ht="15.75" outlineLevel="5">
      <c r="A57" s="8" t="s">
        <v>184</v>
      </c>
      <c r="B57" s="9" t="s">
        <v>185</v>
      </c>
      <c r="C57" s="9" t="s">
        <v>240</v>
      </c>
      <c r="D57" s="9" t="s">
        <v>5</v>
      </c>
      <c r="E57" s="9"/>
      <c r="F57" s="10">
        <f>F58</f>
        <v>29.226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30.646</v>
      </c>
    </row>
    <row r="58" spans="1:24" s="25" customFormat="1" ht="31.5" outlineLevel="5">
      <c r="A58" s="21" t="s">
        <v>130</v>
      </c>
      <c r="B58" s="9" t="s">
        <v>185</v>
      </c>
      <c r="C58" s="9" t="s">
        <v>241</v>
      </c>
      <c r="D58" s="9" t="s">
        <v>5</v>
      </c>
      <c r="E58" s="9"/>
      <c r="F58" s="10">
        <f>F59</f>
        <v>29.226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30.646</v>
      </c>
    </row>
    <row r="59" spans="1:24" s="25" customFormat="1" ht="31.5" outlineLevel="5">
      <c r="A59" s="21" t="s">
        <v>132</v>
      </c>
      <c r="B59" s="9" t="s">
        <v>185</v>
      </c>
      <c r="C59" s="9" t="s">
        <v>242</v>
      </c>
      <c r="D59" s="9" t="s">
        <v>5</v>
      </c>
      <c r="E59" s="9"/>
      <c r="F59" s="10">
        <f>F60</f>
        <v>29.226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30.646</v>
      </c>
    </row>
    <row r="60" spans="1:24" s="25" customFormat="1" ht="31.5" outlineLevel="5">
      <c r="A60" s="50" t="s">
        <v>186</v>
      </c>
      <c r="B60" s="19" t="s">
        <v>185</v>
      </c>
      <c r="C60" s="19" t="s">
        <v>247</v>
      </c>
      <c r="D60" s="19" t="s">
        <v>5</v>
      </c>
      <c r="E60" s="19"/>
      <c r="F60" s="20">
        <f>F61</f>
        <v>29.226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20">
        <f>X61</f>
        <v>30.646</v>
      </c>
    </row>
    <row r="61" spans="1:24" s="25" customFormat="1" ht="15.75" outlineLevel="5">
      <c r="A61" s="5" t="s">
        <v>92</v>
      </c>
      <c r="B61" s="6" t="s">
        <v>185</v>
      </c>
      <c r="C61" s="6" t="s">
        <v>247</v>
      </c>
      <c r="D61" s="6" t="s">
        <v>93</v>
      </c>
      <c r="E61" s="6"/>
      <c r="F61" s="7">
        <f>F62</f>
        <v>29.226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</f>
        <v>30.646</v>
      </c>
    </row>
    <row r="62" spans="1:24" s="25" customFormat="1" ht="31.5" outlineLevel="5">
      <c r="A62" s="47" t="s">
        <v>94</v>
      </c>
      <c r="B62" s="48" t="s">
        <v>185</v>
      </c>
      <c r="C62" s="48" t="s">
        <v>247</v>
      </c>
      <c r="D62" s="48" t="s">
        <v>95</v>
      </c>
      <c r="E62" s="48"/>
      <c r="F62" s="49">
        <v>29.226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49">
        <v>30.646</v>
      </c>
    </row>
    <row r="63" spans="1:24" s="25" customFormat="1" ht="50.25" customHeight="1" outlineLevel="3">
      <c r="A63" s="8" t="s">
        <v>29</v>
      </c>
      <c r="B63" s="9" t="s">
        <v>8</v>
      </c>
      <c r="C63" s="9" t="s">
        <v>240</v>
      </c>
      <c r="D63" s="9" t="s">
        <v>5</v>
      </c>
      <c r="E63" s="9"/>
      <c r="F63" s="10">
        <f>F64</f>
        <v>6822.8</v>
      </c>
      <c r="G63" s="10">
        <f aca="true" t="shared" si="11" ref="G63:V66">G64</f>
        <v>3284.2</v>
      </c>
      <c r="H63" s="10">
        <f t="shared" si="11"/>
        <v>3284.2</v>
      </c>
      <c r="I63" s="10">
        <f t="shared" si="11"/>
        <v>3284.2</v>
      </c>
      <c r="J63" s="10">
        <f t="shared" si="11"/>
        <v>3284.2</v>
      </c>
      <c r="K63" s="10">
        <f t="shared" si="11"/>
        <v>3284.2</v>
      </c>
      <c r="L63" s="10">
        <f t="shared" si="11"/>
        <v>3284.2</v>
      </c>
      <c r="M63" s="10">
        <f t="shared" si="11"/>
        <v>3284.2</v>
      </c>
      <c r="N63" s="10">
        <f t="shared" si="11"/>
        <v>3284.2</v>
      </c>
      <c r="O63" s="10">
        <f t="shared" si="11"/>
        <v>3284.2</v>
      </c>
      <c r="P63" s="10">
        <f t="shared" si="11"/>
        <v>3284.2</v>
      </c>
      <c r="Q63" s="10">
        <f t="shared" si="11"/>
        <v>3284.2</v>
      </c>
      <c r="R63" s="10">
        <f t="shared" si="11"/>
        <v>3284.2</v>
      </c>
      <c r="S63" s="10">
        <f t="shared" si="11"/>
        <v>3284.2</v>
      </c>
      <c r="T63" s="10">
        <f t="shared" si="11"/>
        <v>3284.2</v>
      </c>
      <c r="U63" s="10">
        <f t="shared" si="11"/>
        <v>3284.2</v>
      </c>
      <c r="V63" s="10">
        <f t="shared" si="11"/>
        <v>3284.2</v>
      </c>
      <c r="X63" s="10">
        <f>X64</f>
        <v>7132.9</v>
      </c>
    </row>
    <row r="64" spans="1:24" s="25" customFormat="1" ht="31.5" outlineLevel="3">
      <c r="A64" s="21" t="s">
        <v>130</v>
      </c>
      <c r="B64" s="12" t="s">
        <v>8</v>
      </c>
      <c r="C64" s="12" t="s">
        <v>241</v>
      </c>
      <c r="D64" s="12" t="s">
        <v>5</v>
      </c>
      <c r="E64" s="12"/>
      <c r="F64" s="13">
        <f>F65</f>
        <v>6822.8</v>
      </c>
      <c r="G64" s="13">
        <f aca="true" t="shared" si="12" ref="G64:V64">G66</f>
        <v>3284.2</v>
      </c>
      <c r="H64" s="13">
        <f t="shared" si="12"/>
        <v>3284.2</v>
      </c>
      <c r="I64" s="13">
        <f t="shared" si="12"/>
        <v>3284.2</v>
      </c>
      <c r="J64" s="13">
        <f t="shared" si="12"/>
        <v>3284.2</v>
      </c>
      <c r="K64" s="13">
        <f t="shared" si="12"/>
        <v>3284.2</v>
      </c>
      <c r="L64" s="13">
        <f t="shared" si="12"/>
        <v>3284.2</v>
      </c>
      <c r="M64" s="13">
        <f t="shared" si="12"/>
        <v>3284.2</v>
      </c>
      <c r="N64" s="13">
        <f t="shared" si="12"/>
        <v>3284.2</v>
      </c>
      <c r="O64" s="13">
        <f t="shared" si="12"/>
        <v>3284.2</v>
      </c>
      <c r="P64" s="13">
        <f t="shared" si="12"/>
        <v>3284.2</v>
      </c>
      <c r="Q64" s="13">
        <f t="shared" si="12"/>
        <v>3284.2</v>
      </c>
      <c r="R64" s="13">
        <f t="shared" si="12"/>
        <v>3284.2</v>
      </c>
      <c r="S64" s="13">
        <f t="shared" si="12"/>
        <v>3284.2</v>
      </c>
      <c r="T64" s="13">
        <f t="shared" si="12"/>
        <v>3284.2</v>
      </c>
      <c r="U64" s="13">
        <f t="shared" si="12"/>
        <v>3284.2</v>
      </c>
      <c r="V64" s="13">
        <f t="shared" si="12"/>
        <v>3284.2</v>
      </c>
      <c r="X64" s="13">
        <f>X65</f>
        <v>7132.9</v>
      </c>
    </row>
    <row r="65" spans="1:24" s="25" customFormat="1" ht="31.5" outlineLevel="3">
      <c r="A65" s="21" t="s">
        <v>132</v>
      </c>
      <c r="B65" s="12" t="s">
        <v>8</v>
      </c>
      <c r="C65" s="12" t="s">
        <v>242</v>
      </c>
      <c r="D65" s="12" t="s">
        <v>5</v>
      </c>
      <c r="E65" s="12"/>
      <c r="F65" s="13">
        <f>F66</f>
        <v>6822.8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3">
        <f>X66</f>
        <v>7132.9</v>
      </c>
    </row>
    <row r="66" spans="1:24" s="25" customFormat="1" ht="47.25" outlineLevel="4">
      <c r="A66" s="51" t="s">
        <v>188</v>
      </c>
      <c r="B66" s="19" t="s">
        <v>8</v>
      </c>
      <c r="C66" s="19" t="s">
        <v>244</v>
      </c>
      <c r="D66" s="19" t="s">
        <v>5</v>
      </c>
      <c r="E66" s="19"/>
      <c r="F66" s="20">
        <f>F67</f>
        <v>6822.8</v>
      </c>
      <c r="G66" s="7">
        <f t="shared" si="11"/>
        <v>3284.2</v>
      </c>
      <c r="H66" s="7">
        <f t="shared" si="11"/>
        <v>3284.2</v>
      </c>
      <c r="I66" s="7">
        <f t="shared" si="11"/>
        <v>3284.2</v>
      </c>
      <c r="J66" s="7">
        <f t="shared" si="11"/>
        <v>3284.2</v>
      </c>
      <c r="K66" s="7">
        <f t="shared" si="11"/>
        <v>3284.2</v>
      </c>
      <c r="L66" s="7">
        <f t="shared" si="11"/>
        <v>3284.2</v>
      </c>
      <c r="M66" s="7">
        <f t="shared" si="11"/>
        <v>3284.2</v>
      </c>
      <c r="N66" s="7">
        <f t="shared" si="11"/>
        <v>3284.2</v>
      </c>
      <c r="O66" s="7">
        <f t="shared" si="11"/>
        <v>3284.2</v>
      </c>
      <c r="P66" s="7">
        <f t="shared" si="11"/>
        <v>3284.2</v>
      </c>
      <c r="Q66" s="7">
        <f t="shared" si="11"/>
        <v>3284.2</v>
      </c>
      <c r="R66" s="7">
        <f t="shared" si="11"/>
        <v>3284.2</v>
      </c>
      <c r="S66" s="7">
        <f t="shared" si="11"/>
        <v>3284.2</v>
      </c>
      <c r="T66" s="7">
        <f t="shared" si="11"/>
        <v>3284.2</v>
      </c>
      <c r="U66" s="7">
        <f t="shared" si="11"/>
        <v>3284.2</v>
      </c>
      <c r="V66" s="7">
        <f t="shared" si="11"/>
        <v>3284.2</v>
      </c>
      <c r="X66" s="20">
        <f>X67</f>
        <v>7132.9</v>
      </c>
    </row>
    <row r="67" spans="1:24" s="25" customFormat="1" ht="31.5" outlineLevel="5">
      <c r="A67" s="5" t="s">
        <v>91</v>
      </c>
      <c r="B67" s="6" t="s">
        <v>8</v>
      </c>
      <c r="C67" s="6" t="s">
        <v>244</v>
      </c>
      <c r="D67" s="6" t="s">
        <v>90</v>
      </c>
      <c r="E67" s="6"/>
      <c r="F67" s="7">
        <f>F68+F69+F70</f>
        <v>6822.8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X67" s="7">
        <f>X68+X69+X70</f>
        <v>7132.9</v>
      </c>
    </row>
    <row r="68" spans="1:24" s="25" customFormat="1" ht="31.5" outlineLevel="5">
      <c r="A68" s="47" t="s">
        <v>233</v>
      </c>
      <c r="B68" s="48" t="s">
        <v>8</v>
      </c>
      <c r="C68" s="48" t="s">
        <v>244</v>
      </c>
      <c r="D68" s="48" t="s">
        <v>88</v>
      </c>
      <c r="E68" s="48"/>
      <c r="F68" s="49">
        <v>5224.5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49">
        <v>5462.9</v>
      </c>
    </row>
    <row r="69" spans="1:24" s="25" customFormat="1" ht="31.5" outlineLevel="5">
      <c r="A69" s="47" t="s">
        <v>238</v>
      </c>
      <c r="B69" s="48" t="s">
        <v>8</v>
      </c>
      <c r="C69" s="48" t="s">
        <v>244</v>
      </c>
      <c r="D69" s="48" t="s">
        <v>89</v>
      </c>
      <c r="E69" s="48"/>
      <c r="F69" s="49">
        <v>16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49">
        <v>16</v>
      </c>
    </row>
    <row r="70" spans="1:24" s="25" customFormat="1" ht="47.25" outlineLevel="5">
      <c r="A70" s="47" t="s">
        <v>234</v>
      </c>
      <c r="B70" s="48" t="s">
        <v>8</v>
      </c>
      <c r="C70" s="48" t="s">
        <v>244</v>
      </c>
      <c r="D70" s="48" t="s">
        <v>235</v>
      </c>
      <c r="E70" s="48"/>
      <c r="F70" s="49">
        <v>1582.3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49">
        <v>1654</v>
      </c>
    </row>
    <row r="71" spans="1:24" s="25" customFormat="1" ht="15.75" outlineLevel="5">
      <c r="A71" s="8" t="s">
        <v>194</v>
      </c>
      <c r="B71" s="9" t="s">
        <v>195</v>
      </c>
      <c r="C71" s="9" t="s">
        <v>240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5" customFormat="1" ht="31.5" outlineLevel="5">
      <c r="A72" s="21" t="s">
        <v>130</v>
      </c>
      <c r="B72" s="9" t="s">
        <v>195</v>
      </c>
      <c r="C72" s="9" t="s">
        <v>241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5" customFormat="1" ht="31.5" outlineLevel="5">
      <c r="A73" s="21" t="s">
        <v>132</v>
      </c>
      <c r="B73" s="9" t="s">
        <v>195</v>
      </c>
      <c r="C73" s="9" t="s">
        <v>242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5" customFormat="1" ht="31.5" outlineLevel="5">
      <c r="A74" s="50" t="s">
        <v>193</v>
      </c>
      <c r="B74" s="19" t="s">
        <v>195</v>
      </c>
      <c r="C74" s="19" t="s">
        <v>248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5" customFormat="1" ht="15.75" outlineLevel="5">
      <c r="A75" s="5" t="s">
        <v>226</v>
      </c>
      <c r="B75" s="6" t="s">
        <v>195</v>
      </c>
      <c r="C75" s="6" t="s">
        <v>248</v>
      </c>
      <c r="D75" s="6" t="s">
        <v>224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5" customFormat="1" ht="15.75" outlineLevel="5">
      <c r="A76" s="47" t="s">
        <v>227</v>
      </c>
      <c r="B76" s="48" t="s">
        <v>195</v>
      </c>
      <c r="C76" s="48" t="s">
        <v>248</v>
      </c>
      <c r="D76" s="48" t="s">
        <v>225</v>
      </c>
      <c r="E76" s="48"/>
      <c r="F76" s="49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49">
        <v>0</v>
      </c>
    </row>
    <row r="77" spans="1:24" s="25" customFormat="1" ht="15.75" outlineLevel="3">
      <c r="A77" s="8" t="s">
        <v>31</v>
      </c>
      <c r="B77" s="9" t="s">
        <v>9</v>
      </c>
      <c r="C77" s="9" t="s">
        <v>240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200</v>
      </c>
    </row>
    <row r="78" spans="1:24" s="25" customFormat="1" ht="31.5" outlineLevel="3">
      <c r="A78" s="21" t="s">
        <v>130</v>
      </c>
      <c r="B78" s="12" t="s">
        <v>9</v>
      </c>
      <c r="C78" s="12" t="s">
        <v>241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200</v>
      </c>
    </row>
    <row r="79" spans="1:24" s="25" customFormat="1" ht="31.5" outlineLevel="3">
      <c r="A79" s="21" t="s">
        <v>132</v>
      </c>
      <c r="B79" s="12" t="s">
        <v>9</v>
      </c>
      <c r="C79" s="12" t="s">
        <v>242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200</v>
      </c>
    </row>
    <row r="80" spans="1:24" s="25" customFormat="1" ht="31.5" outlineLevel="4">
      <c r="A80" s="50" t="s">
        <v>133</v>
      </c>
      <c r="B80" s="19" t="s">
        <v>9</v>
      </c>
      <c r="C80" s="19" t="s">
        <v>249</v>
      </c>
      <c r="D80" s="19" t="s">
        <v>5</v>
      </c>
      <c r="E80" s="19"/>
      <c r="F80" s="20">
        <f>F81</f>
        <v>200</v>
      </c>
      <c r="G80" s="7">
        <f aca="true" t="shared" si="13" ref="G80:V80">G81</f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7">
        <f t="shared" si="13"/>
        <v>0</v>
      </c>
      <c r="N80" s="7">
        <f t="shared" si="13"/>
        <v>0</v>
      </c>
      <c r="O80" s="7">
        <f t="shared" si="13"/>
        <v>0</v>
      </c>
      <c r="P80" s="7">
        <f t="shared" si="13"/>
        <v>0</v>
      </c>
      <c r="Q80" s="7">
        <f t="shared" si="13"/>
        <v>0</v>
      </c>
      <c r="R80" s="7">
        <f t="shared" si="13"/>
        <v>0</v>
      </c>
      <c r="S80" s="7">
        <f t="shared" si="13"/>
        <v>0</v>
      </c>
      <c r="T80" s="7">
        <f t="shared" si="13"/>
        <v>0</v>
      </c>
      <c r="U80" s="7">
        <f t="shared" si="13"/>
        <v>0</v>
      </c>
      <c r="V80" s="7">
        <f t="shared" si="13"/>
        <v>0</v>
      </c>
      <c r="X80" s="20">
        <f>X81</f>
        <v>200</v>
      </c>
    </row>
    <row r="81" spans="1:24" s="25" customFormat="1" ht="15.75" outlineLevel="5">
      <c r="A81" s="5" t="s">
        <v>105</v>
      </c>
      <c r="B81" s="6" t="s">
        <v>9</v>
      </c>
      <c r="C81" s="6" t="s">
        <v>249</v>
      </c>
      <c r="D81" s="6" t="s">
        <v>104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200</v>
      </c>
    </row>
    <row r="82" spans="1:24" s="25" customFormat="1" ht="15.75" customHeight="1" outlineLevel="3">
      <c r="A82" s="8" t="s">
        <v>32</v>
      </c>
      <c r="B82" s="9" t="s">
        <v>71</v>
      </c>
      <c r="C82" s="9" t="s">
        <v>240</v>
      </c>
      <c r="D82" s="9" t="s">
        <v>5</v>
      </c>
      <c r="E82" s="9"/>
      <c r="F82" s="81">
        <f>F83+F134</f>
        <v>66102.725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81">
        <f>X83+X134</f>
        <v>67457.545</v>
      </c>
    </row>
    <row r="83" spans="1:24" s="25" customFormat="1" ht="31.5" outlineLevel="3">
      <c r="A83" s="21" t="s">
        <v>130</v>
      </c>
      <c r="B83" s="12" t="s">
        <v>71</v>
      </c>
      <c r="C83" s="12" t="s">
        <v>241</v>
      </c>
      <c r="D83" s="12" t="s">
        <v>5</v>
      </c>
      <c r="E83" s="12"/>
      <c r="F83" s="86">
        <f>F84</f>
        <v>63926.725000000006</v>
      </c>
      <c r="G83" s="13">
        <f aca="true" t="shared" si="14" ref="G83:V83">G85</f>
        <v>0</v>
      </c>
      <c r="H83" s="13">
        <f t="shared" si="14"/>
        <v>0</v>
      </c>
      <c r="I83" s="13">
        <f t="shared" si="14"/>
        <v>0</v>
      </c>
      <c r="J83" s="13">
        <f t="shared" si="14"/>
        <v>0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13">
        <f t="shared" si="14"/>
        <v>0</v>
      </c>
      <c r="R83" s="13">
        <f t="shared" si="14"/>
        <v>0</v>
      </c>
      <c r="S83" s="13">
        <f t="shared" si="14"/>
        <v>0</v>
      </c>
      <c r="T83" s="13">
        <f t="shared" si="14"/>
        <v>0</v>
      </c>
      <c r="U83" s="13">
        <f t="shared" si="14"/>
        <v>0</v>
      </c>
      <c r="V83" s="13">
        <f t="shared" si="14"/>
        <v>0</v>
      </c>
      <c r="X83" s="86">
        <f>X84</f>
        <v>65331.545</v>
      </c>
    </row>
    <row r="84" spans="1:24" s="25" customFormat="1" ht="31.5" outlineLevel="3">
      <c r="A84" s="21" t="s">
        <v>132</v>
      </c>
      <c r="B84" s="12" t="s">
        <v>71</v>
      </c>
      <c r="C84" s="12" t="s">
        <v>242</v>
      </c>
      <c r="D84" s="12" t="s">
        <v>5</v>
      </c>
      <c r="E84" s="12"/>
      <c r="F84" s="86">
        <f>F85+F92+F103+F99+F114+F121+F128</f>
        <v>63926.725000000006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86">
        <f>X85+X92+X103+X99+X114+X121+X128</f>
        <v>65331.545</v>
      </c>
    </row>
    <row r="85" spans="1:24" s="25" customFormat="1" ht="15.75" outlineLevel="4">
      <c r="A85" s="50" t="s">
        <v>33</v>
      </c>
      <c r="B85" s="19" t="s">
        <v>71</v>
      </c>
      <c r="C85" s="19" t="s">
        <v>250</v>
      </c>
      <c r="D85" s="19" t="s">
        <v>5</v>
      </c>
      <c r="E85" s="19"/>
      <c r="F85" s="82">
        <f>F86+F90</f>
        <v>2068.48</v>
      </c>
      <c r="G85" s="7">
        <f aca="true" t="shared" si="15" ref="G85:V85">G86</f>
        <v>0</v>
      </c>
      <c r="H85" s="7">
        <f t="shared" si="15"/>
        <v>0</v>
      </c>
      <c r="I85" s="7">
        <f t="shared" si="15"/>
        <v>0</v>
      </c>
      <c r="J85" s="7">
        <f t="shared" si="15"/>
        <v>0</v>
      </c>
      <c r="K85" s="7">
        <f t="shared" si="15"/>
        <v>0</v>
      </c>
      <c r="L85" s="7">
        <f t="shared" si="15"/>
        <v>0</v>
      </c>
      <c r="M85" s="7">
        <f t="shared" si="15"/>
        <v>0</v>
      </c>
      <c r="N85" s="7">
        <f t="shared" si="15"/>
        <v>0</v>
      </c>
      <c r="O85" s="7">
        <f t="shared" si="15"/>
        <v>0</v>
      </c>
      <c r="P85" s="7">
        <f t="shared" si="15"/>
        <v>0</v>
      </c>
      <c r="Q85" s="7">
        <f t="shared" si="15"/>
        <v>0</v>
      </c>
      <c r="R85" s="7">
        <f t="shared" si="15"/>
        <v>0</v>
      </c>
      <c r="S85" s="7">
        <f t="shared" si="15"/>
        <v>0</v>
      </c>
      <c r="T85" s="7">
        <f t="shared" si="15"/>
        <v>0</v>
      </c>
      <c r="U85" s="7">
        <f t="shared" si="15"/>
        <v>0</v>
      </c>
      <c r="V85" s="7">
        <f t="shared" si="15"/>
        <v>0</v>
      </c>
      <c r="X85" s="82">
        <f>X86+X90</f>
        <v>1597.1999999999998</v>
      </c>
    </row>
    <row r="86" spans="1:24" s="25" customFormat="1" ht="31.5" outlineLevel="5">
      <c r="A86" s="5" t="s">
        <v>91</v>
      </c>
      <c r="B86" s="6" t="s">
        <v>71</v>
      </c>
      <c r="C86" s="6" t="s">
        <v>250</v>
      </c>
      <c r="D86" s="6" t="s">
        <v>90</v>
      </c>
      <c r="E86" s="6"/>
      <c r="F86" s="83">
        <f>F87+F88+F89</f>
        <v>1560.7749999999999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3">
        <f>X87+X88+X89</f>
        <v>1560.7749999999999</v>
      </c>
    </row>
    <row r="87" spans="1:24" s="25" customFormat="1" ht="31.5" outlineLevel="5">
      <c r="A87" s="47" t="s">
        <v>233</v>
      </c>
      <c r="B87" s="48" t="s">
        <v>71</v>
      </c>
      <c r="C87" s="48" t="s">
        <v>250</v>
      </c>
      <c r="D87" s="48" t="s">
        <v>88</v>
      </c>
      <c r="E87" s="48"/>
      <c r="F87" s="84">
        <v>1201.071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4">
        <v>1201.071</v>
      </c>
    </row>
    <row r="88" spans="1:24" s="25" customFormat="1" ht="31.5" outlineLevel="5">
      <c r="A88" s="47" t="s">
        <v>238</v>
      </c>
      <c r="B88" s="48" t="s">
        <v>71</v>
      </c>
      <c r="C88" s="48" t="s">
        <v>250</v>
      </c>
      <c r="D88" s="48" t="s">
        <v>89</v>
      </c>
      <c r="E88" s="48"/>
      <c r="F88" s="84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4">
        <v>0</v>
      </c>
    </row>
    <row r="89" spans="1:24" s="25" customFormat="1" ht="47.25" outlineLevel="5">
      <c r="A89" s="47" t="s">
        <v>234</v>
      </c>
      <c r="B89" s="48" t="s">
        <v>71</v>
      </c>
      <c r="C89" s="48" t="s">
        <v>250</v>
      </c>
      <c r="D89" s="48" t="s">
        <v>235</v>
      </c>
      <c r="E89" s="48"/>
      <c r="F89" s="84">
        <v>359.704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4">
        <v>359.704</v>
      </c>
    </row>
    <row r="90" spans="1:24" s="25" customFormat="1" ht="15.75" outlineLevel="5">
      <c r="A90" s="5" t="s">
        <v>92</v>
      </c>
      <c r="B90" s="6" t="s">
        <v>71</v>
      </c>
      <c r="C90" s="6" t="s">
        <v>250</v>
      </c>
      <c r="D90" s="6" t="s">
        <v>93</v>
      </c>
      <c r="E90" s="6"/>
      <c r="F90" s="83">
        <f>F91</f>
        <v>507.70500000000004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3">
        <f>X91</f>
        <v>36.425</v>
      </c>
    </row>
    <row r="91" spans="1:24" s="25" customFormat="1" ht="31.5" outlineLevel="5">
      <c r="A91" s="47" t="s">
        <v>94</v>
      </c>
      <c r="B91" s="48" t="s">
        <v>71</v>
      </c>
      <c r="C91" s="48" t="s">
        <v>250</v>
      </c>
      <c r="D91" s="48" t="s">
        <v>95</v>
      </c>
      <c r="E91" s="48"/>
      <c r="F91" s="84">
        <v>507.70500000000004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4">
        <v>36.425</v>
      </c>
    </row>
    <row r="92" spans="1:24" s="25" customFormat="1" ht="47.25" outlineLevel="4">
      <c r="A92" s="51" t="s">
        <v>188</v>
      </c>
      <c r="B92" s="19" t="s">
        <v>71</v>
      </c>
      <c r="C92" s="19" t="s">
        <v>244</v>
      </c>
      <c r="D92" s="19" t="s">
        <v>5</v>
      </c>
      <c r="E92" s="19"/>
      <c r="F92" s="82">
        <f>F93+F97</f>
        <v>24161.8</v>
      </c>
      <c r="G92" s="7">
        <f aca="true" t="shared" si="16" ref="G92:V92">G93</f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X92" s="82">
        <f>X93+X97</f>
        <v>25295.6</v>
      </c>
    </row>
    <row r="93" spans="1:24" s="25" customFormat="1" ht="31.5" outlineLevel="5">
      <c r="A93" s="5" t="s">
        <v>91</v>
      </c>
      <c r="B93" s="6" t="s">
        <v>71</v>
      </c>
      <c r="C93" s="6" t="s">
        <v>244</v>
      </c>
      <c r="D93" s="6" t="s">
        <v>90</v>
      </c>
      <c r="E93" s="6"/>
      <c r="F93" s="83">
        <f>F94+F95+F96</f>
        <v>23999.5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3">
        <f>X94+X95+X96</f>
        <v>25133.3</v>
      </c>
    </row>
    <row r="94" spans="1:24" s="25" customFormat="1" ht="31.5" outlineLevel="5">
      <c r="A94" s="47" t="s">
        <v>233</v>
      </c>
      <c r="B94" s="48" t="s">
        <v>71</v>
      </c>
      <c r="C94" s="48" t="s">
        <v>244</v>
      </c>
      <c r="D94" s="48" t="s">
        <v>88</v>
      </c>
      <c r="E94" s="48"/>
      <c r="F94" s="84">
        <v>18408.5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4">
        <v>19279.3</v>
      </c>
    </row>
    <row r="95" spans="1:24" s="25" customFormat="1" ht="31.5" outlineLevel="5">
      <c r="A95" s="47" t="s">
        <v>238</v>
      </c>
      <c r="B95" s="48" t="s">
        <v>71</v>
      </c>
      <c r="C95" s="48" t="s">
        <v>244</v>
      </c>
      <c r="D95" s="48" t="s">
        <v>89</v>
      </c>
      <c r="E95" s="48"/>
      <c r="F95" s="49">
        <v>32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49">
        <v>32</v>
      </c>
    </row>
    <row r="96" spans="1:24" s="25" customFormat="1" ht="47.25" outlineLevel="5">
      <c r="A96" s="47" t="s">
        <v>234</v>
      </c>
      <c r="B96" s="48" t="s">
        <v>71</v>
      </c>
      <c r="C96" s="48" t="s">
        <v>244</v>
      </c>
      <c r="D96" s="48" t="s">
        <v>235</v>
      </c>
      <c r="E96" s="48"/>
      <c r="F96" s="49">
        <v>5559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49">
        <v>5822</v>
      </c>
    </row>
    <row r="97" spans="1:24" s="25" customFormat="1" ht="15.75" outlineLevel="5">
      <c r="A97" s="5" t="s">
        <v>92</v>
      </c>
      <c r="B97" s="6" t="s">
        <v>71</v>
      </c>
      <c r="C97" s="6" t="s">
        <v>244</v>
      </c>
      <c r="D97" s="6" t="s">
        <v>93</v>
      </c>
      <c r="E97" s="6"/>
      <c r="F97" s="7">
        <f>F98</f>
        <v>162.3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">
        <f>X98</f>
        <v>162.3</v>
      </c>
    </row>
    <row r="98" spans="1:24" s="25" customFormat="1" ht="31.5" outlineLevel="5">
      <c r="A98" s="47" t="s">
        <v>94</v>
      </c>
      <c r="B98" s="48" t="s">
        <v>71</v>
      </c>
      <c r="C98" s="48" t="s">
        <v>244</v>
      </c>
      <c r="D98" s="48" t="s">
        <v>95</v>
      </c>
      <c r="E98" s="48"/>
      <c r="F98" s="49">
        <v>162.3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49">
        <v>162.3</v>
      </c>
    </row>
    <row r="99" spans="1:24" s="25" customFormat="1" ht="15.75" customHeight="1" outlineLevel="4">
      <c r="A99" s="50" t="s">
        <v>134</v>
      </c>
      <c r="B99" s="19" t="s">
        <v>71</v>
      </c>
      <c r="C99" s="19" t="s">
        <v>246</v>
      </c>
      <c r="D99" s="19" t="s">
        <v>5</v>
      </c>
      <c r="E99" s="19"/>
      <c r="F99" s="82">
        <f>F100+F101+F102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7">
        <f t="shared" si="17"/>
        <v>0</v>
      </c>
      <c r="X99" s="82">
        <f>X100+X101+X102</f>
        <v>0</v>
      </c>
    </row>
    <row r="100" spans="1:24" s="25" customFormat="1" ht="15.75" outlineLevel="5">
      <c r="A100" s="5" t="s">
        <v>106</v>
      </c>
      <c r="B100" s="6" t="s">
        <v>71</v>
      </c>
      <c r="C100" s="6" t="s">
        <v>246</v>
      </c>
      <c r="D100" s="6" t="s">
        <v>207</v>
      </c>
      <c r="E100" s="6"/>
      <c r="F100" s="83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3">
        <v>0</v>
      </c>
    </row>
    <row r="101" spans="1:24" s="25" customFormat="1" ht="15.75" outlineLevel="5">
      <c r="A101" s="5" t="s">
        <v>99</v>
      </c>
      <c r="B101" s="6" t="s">
        <v>71</v>
      </c>
      <c r="C101" s="6" t="s">
        <v>246</v>
      </c>
      <c r="D101" s="6" t="s">
        <v>101</v>
      </c>
      <c r="E101" s="6"/>
      <c r="F101" s="83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3">
        <v>0</v>
      </c>
    </row>
    <row r="102" spans="1:24" s="25" customFormat="1" ht="15.75" outlineLevel="5">
      <c r="A102" s="5" t="s">
        <v>339</v>
      </c>
      <c r="B102" s="6" t="s">
        <v>71</v>
      </c>
      <c r="C102" s="6" t="s">
        <v>246</v>
      </c>
      <c r="D102" s="6" t="s">
        <v>338</v>
      </c>
      <c r="E102" s="6"/>
      <c r="F102" s="83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3">
        <v>0</v>
      </c>
    </row>
    <row r="103" spans="1:24" s="25" customFormat="1" ht="31.5" outlineLevel="6">
      <c r="A103" s="50" t="s">
        <v>135</v>
      </c>
      <c r="B103" s="19" t="s">
        <v>71</v>
      </c>
      <c r="C103" s="19" t="s">
        <v>251</v>
      </c>
      <c r="D103" s="19" t="s">
        <v>5</v>
      </c>
      <c r="E103" s="19"/>
      <c r="F103" s="20">
        <f>F104+F108+F110</f>
        <v>35072.365000000005</v>
      </c>
      <c r="G103" s="20">
        <f aca="true" t="shared" si="18" ref="G103:V103">G104</f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0">
        <f t="shared" si="18"/>
        <v>0</v>
      </c>
      <c r="P103" s="20">
        <f t="shared" si="18"/>
        <v>0</v>
      </c>
      <c r="Q103" s="20">
        <f t="shared" si="18"/>
        <v>0</v>
      </c>
      <c r="R103" s="20">
        <f t="shared" si="18"/>
        <v>0</v>
      </c>
      <c r="S103" s="20">
        <f t="shared" si="18"/>
        <v>0</v>
      </c>
      <c r="T103" s="20">
        <f t="shared" si="18"/>
        <v>0</v>
      </c>
      <c r="U103" s="20">
        <f t="shared" si="18"/>
        <v>0</v>
      </c>
      <c r="V103" s="20">
        <f t="shared" si="18"/>
        <v>0</v>
      </c>
      <c r="X103" s="20">
        <f>X104+X108+X110</f>
        <v>35814.665</v>
      </c>
    </row>
    <row r="104" spans="1:24" s="25" customFormat="1" ht="15.75" outlineLevel="6">
      <c r="A104" s="5" t="s">
        <v>107</v>
      </c>
      <c r="B104" s="6" t="s">
        <v>71</v>
      </c>
      <c r="C104" s="6" t="s">
        <v>251</v>
      </c>
      <c r="D104" s="6" t="s">
        <v>108</v>
      </c>
      <c r="E104" s="6"/>
      <c r="F104" s="7">
        <f>F105+F106+F107</f>
        <v>20247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7">
        <f>X105+X106+X107</f>
        <v>20247</v>
      </c>
    </row>
    <row r="105" spans="1:24" s="25" customFormat="1" ht="15.75" outlineLevel="6">
      <c r="A105" s="47" t="s">
        <v>232</v>
      </c>
      <c r="B105" s="48" t="s">
        <v>71</v>
      </c>
      <c r="C105" s="48" t="s">
        <v>251</v>
      </c>
      <c r="D105" s="48" t="s">
        <v>109</v>
      </c>
      <c r="E105" s="48"/>
      <c r="F105" s="49">
        <v>15520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49">
        <v>15520</v>
      </c>
    </row>
    <row r="106" spans="1:24" s="25" customFormat="1" ht="31.5" outlineLevel="6">
      <c r="A106" s="47" t="s">
        <v>239</v>
      </c>
      <c r="B106" s="48" t="s">
        <v>71</v>
      </c>
      <c r="C106" s="48" t="s">
        <v>251</v>
      </c>
      <c r="D106" s="48" t="s">
        <v>110</v>
      </c>
      <c r="E106" s="48"/>
      <c r="F106" s="49">
        <v>40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49">
        <v>40</v>
      </c>
    </row>
    <row r="107" spans="1:24" s="25" customFormat="1" ht="47.25" outlineLevel="6">
      <c r="A107" s="47" t="s">
        <v>236</v>
      </c>
      <c r="B107" s="48" t="s">
        <v>71</v>
      </c>
      <c r="C107" s="48" t="s">
        <v>251</v>
      </c>
      <c r="D107" s="48" t="s">
        <v>237</v>
      </c>
      <c r="E107" s="48"/>
      <c r="F107" s="49">
        <v>4687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49">
        <v>4687</v>
      </c>
    </row>
    <row r="108" spans="1:24" s="25" customFormat="1" ht="23.25" customHeight="1" outlineLevel="6">
      <c r="A108" s="5" t="s">
        <v>92</v>
      </c>
      <c r="B108" s="6" t="s">
        <v>71</v>
      </c>
      <c r="C108" s="6" t="s">
        <v>251</v>
      </c>
      <c r="D108" s="6" t="s">
        <v>93</v>
      </c>
      <c r="E108" s="6"/>
      <c r="F108" s="7">
        <f>F109</f>
        <v>14540.565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7">
        <f>X109</f>
        <v>15282.865</v>
      </c>
    </row>
    <row r="109" spans="1:24" s="25" customFormat="1" ht="31.5" outlineLevel="6">
      <c r="A109" s="47" t="s">
        <v>94</v>
      </c>
      <c r="B109" s="48" t="s">
        <v>71</v>
      </c>
      <c r="C109" s="48" t="s">
        <v>251</v>
      </c>
      <c r="D109" s="48" t="s">
        <v>95</v>
      </c>
      <c r="E109" s="48"/>
      <c r="F109" s="84">
        <v>14540.565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84">
        <v>15282.865</v>
      </c>
    </row>
    <row r="110" spans="1:24" s="25" customFormat="1" ht="15.75" outlineLevel="6">
      <c r="A110" s="5" t="s">
        <v>96</v>
      </c>
      <c r="B110" s="6" t="s">
        <v>71</v>
      </c>
      <c r="C110" s="6" t="s">
        <v>251</v>
      </c>
      <c r="D110" s="6" t="s">
        <v>97</v>
      </c>
      <c r="E110" s="6"/>
      <c r="F110" s="7">
        <f>F111+F112+F113</f>
        <v>284.8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7">
        <f>X111+X112+X113</f>
        <v>284.8</v>
      </c>
    </row>
    <row r="111" spans="1:24" s="25" customFormat="1" ht="22.5" customHeight="1" outlineLevel="6">
      <c r="A111" s="47" t="s">
        <v>98</v>
      </c>
      <c r="B111" s="48" t="s">
        <v>71</v>
      </c>
      <c r="C111" s="48" t="s">
        <v>251</v>
      </c>
      <c r="D111" s="48" t="s">
        <v>100</v>
      </c>
      <c r="E111" s="48"/>
      <c r="F111" s="49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49">
        <v>252</v>
      </c>
    </row>
    <row r="112" spans="1:24" s="25" customFormat="1" ht="15.75" outlineLevel="6">
      <c r="A112" s="47" t="s">
        <v>99</v>
      </c>
      <c r="B112" s="48" t="s">
        <v>71</v>
      </c>
      <c r="C112" s="48" t="s">
        <v>251</v>
      </c>
      <c r="D112" s="48" t="s">
        <v>101</v>
      </c>
      <c r="E112" s="48"/>
      <c r="F112" s="49">
        <v>22.8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49">
        <v>22.8</v>
      </c>
    </row>
    <row r="113" spans="1:24" s="25" customFormat="1" ht="15.75" outlineLevel="6">
      <c r="A113" s="47" t="s">
        <v>339</v>
      </c>
      <c r="B113" s="48" t="s">
        <v>71</v>
      </c>
      <c r="C113" s="48" t="s">
        <v>251</v>
      </c>
      <c r="D113" s="48" t="s">
        <v>338</v>
      </c>
      <c r="E113" s="48"/>
      <c r="F113" s="49">
        <v>10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49">
        <v>10</v>
      </c>
    </row>
    <row r="114" spans="1:24" s="25" customFormat="1" ht="31.5" outlineLevel="6">
      <c r="A114" s="63" t="s">
        <v>136</v>
      </c>
      <c r="B114" s="19" t="s">
        <v>71</v>
      </c>
      <c r="C114" s="19" t="s">
        <v>252</v>
      </c>
      <c r="D114" s="19" t="s">
        <v>5</v>
      </c>
      <c r="E114" s="19"/>
      <c r="F114" s="82">
        <f>F115+F119</f>
        <v>1137.906</v>
      </c>
      <c r="G114" s="13">
        <f aca="true" t="shared" si="19" ref="G114:V114">G115</f>
        <v>0</v>
      </c>
      <c r="H114" s="13">
        <f t="shared" si="19"/>
        <v>0</v>
      </c>
      <c r="I114" s="13">
        <f t="shared" si="19"/>
        <v>0</v>
      </c>
      <c r="J114" s="13">
        <f t="shared" si="19"/>
        <v>0</v>
      </c>
      <c r="K114" s="13">
        <f t="shared" si="19"/>
        <v>0</v>
      </c>
      <c r="L114" s="13">
        <f t="shared" si="19"/>
        <v>0</v>
      </c>
      <c r="M114" s="13">
        <f t="shared" si="19"/>
        <v>0</v>
      </c>
      <c r="N114" s="13">
        <f t="shared" si="19"/>
        <v>0</v>
      </c>
      <c r="O114" s="13">
        <f t="shared" si="19"/>
        <v>0</v>
      </c>
      <c r="P114" s="13">
        <f t="shared" si="19"/>
        <v>0</v>
      </c>
      <c r="Q114" s="13">
        <f t="shared" si="19"/>
        <v>0</v>
      </c>
      <c r="R114" s="13">
        <f t="shared" si="19"/>
        <v>0</v>
      </c>
      <c r="S114" s="13">
        <f t="shared" si="19"/>
        <v>0</v>
      </c>
      <c r="T114" s="13">
        <f t="shared" si="19"/>
        <v>0</v>
      </c>
      <c r="U114" s="13">
        <f t="shared" si="19"/>
        <v>0</v>
      </c>
      <c r="V114" s="13">
        <f t="shared" si="19"/>
        <v>0</v>
      </c>
      <c r="X114" s="82">
        <f>X115+X119</f>
        <v>1137.906</v>
      </c>
    </row>
    <row r="115" spans="1:24" s="25" customFormat="1" ht="31.5" outlineLevel="6">
      <c r="A115" s="5" t="s">
        <v>91</v>
      </c>
      <c r="B115" s="6" t="s">
        <v>71</v>
      </c>
      <c r="C115" s="6" t="s">
        <v>252</v>
      </c>
      <c r="D115" s="6" t="s">
        <v>90</v>
      </c>
      <c r="E115" s="6"/>
      <c r="F115" s="7">
        <f>F116+F117+F118</f>
        <v>1071.828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X116+X117+X118</f>
        <v>1071.828</v>
      </c>
    </row>
    <row r="116" spans="1:24" s="25" customFormat="1" ht="31.5" outlineLevel="6">
      <c r="A116" s="47" t="s">
        <v>233</v>
      </c>
      <c r="B116" s="48" t="s">
        <v>71</v>
      </c>
      <c r="C116" s="48" t="s">
        <v>252</v>
      </c>
      <c r="D116" s="48" t="s">
        <v>88</v>
      </c>
      <c r="E116" s="48"/>
      <c r="F116" s="84">
        <v>825.072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84">
        <v>825.072</v>
      </c>
    </row>
    <row r="117" spans="1:24" s="25" customFormat="1" ht="31.5" outlineLevel="6">
      <c r="A117" s="47" t="s">
        <v>238</v>
      </c>
      <c r="B117" s="48" t="s">
        <v>71</v>
      </c>
      <c r="C117" s="48" t="s">
        <v>252</v>
      </c>
      <c r="D117" s="48" t="s">
        <v>89</v>
      </c>
      <c r="E117" s="48"/>
      <c r="F117" s="84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84">
        <v>0</v>
      </c>
    </row>
    <row r="118" spans="1:24" s="25" customFormat="1" ht="47.25" outlineLevel="6">
      <c r="A118" s="47" t="s">
        <v>234</v>
      </c>
      <c r="B118" s="48" t="s">
        <v>71</v>
      </c>
      <c r="C118" s="48" t="s">
        <v>252</v>
      </c>
      <c r="D118" s="48" t="s">
        <v>235</v>
      </c>
      <c r="E118" s="48"/>
      <c r="F118" s="84">
        <v>246.756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4">
        <v>246.756</v>
      </c>
    </row>
    <row r="119" spans="1:24" s="25" customFormat="1" ht="15.75" outlineLevel="6">
      <c r="A119" s="5" t="s">
        <v>92</v>
      </c>
      <c r="B119" s="6" t="s">
        <v>71</v>
      </c>
      <c r="C119" s="6" t="s">
        <v>252</v>
      </c>
      <c r="D119" s="6" t="s">
        <v>93</v>
      </c>
      <c r="E119" s="6"/>
      <c r="F119" s="7">
        <f>F120</f>
        <v>66.078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</f>
        <v>66.078</v>
      </c>
    </row>
    <row r="120" spans="1:24" s="25" customFormat="1" ht="31.5" outlineLevel="6">
      <c r="A120" s="47" t="s">
        <v>94</v>
      </c>
      <c r="B120" s="48" t="s">
        <v>71</v>
      </c>
      <c r="C120" s="48" t="s">
        <v>252</v>
      </c>
      <c r="D120" s="48" t="s">
        <v>95</v>
      </c>
      <c r="E120" s="48"/>
      <c r="F120" s="84">
        <v>66.078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4">
        <v>66.078</v>
      </c>
    </row>
    <row r="121" spans="1:24" s="25" customFormat="1" ht="31.5" outlineLevel="6">
      <c r="A121" s="63" t="s">
        <v>137</v>
      </c>
      <c r="B121" s="19" t="s">
        <v>71</v>
      </c>
      <c r="C121" s="19" t="s">
        <v>253</v>
      </c>
      <c r="D121" s="19" t="s">
        <v>5</v>
      </c>
      <c r="E121" s="19"/>
      <c r="F121" s="82">
        <f>F122+F126</f>
        <v>747.1569999999999</v>
      </c>
      <c r="G121" s="13">
        <f aca="true" t="shared" si="20" ref="G121:V121">G122</f>
        <v>0</v>
      </c>
      <c r="H121" s="13">
        <f t="shared" si="20"/>
        <v>0</v>
      </c>
      <c r="I121" s="13">
        <f t="shared" si="20"/>
        <v>0</v>
      </c>
      <c r="J121" s="13">
        <f t="shared" si="20"/>
        <v>0</v>
      </c>
      <c r="K121" s="13">
        <f t="shared" si="20"/>
        <v>0</v>
      </c>
      <c r="L121" s="13">
        <f t="shared" si="20"/>
        <v>0</v>
      </c>
      <c r="M121" s="13">
        <f t="shared" si="20"/>
        <v>0</v>
      </c>
      <c r="N121" s="13">
        <f t="shared" si="20"/>
        <v>0</v>
      </c>
      <c r="O121" s="13">
        <f t="shared" si="20"/>
        <v>0</v>
      </c>
      <c r="P121" s="13">
        <f t="shared" si="20"/>
        <v>0</v>
      </c>
      <c r="Q121" s="13">
        <f t="shared" si="20"/>
        <v>0</v>
      </c>
      <c r="R121" s="13">
        <f t="shared" si="20"/>
        <v>0</v>
      </c>
      <c r="S121" s="13">
        <f t="shared" si="20"/>
        <v>0</v>
      </c>
      <c r="T121" s="13">
        <f t="shared" si="20"/>
        <v>0</v>
      </c>
      <c r="U121" s="13">
        <f t="shared" si="20"/>
        <v>0</v>
      </c>
      <c r="V121" s="13">
        <f t="shared" si="20"/>
        <v>0</v>
      </c>
      <c r="X121" s="82">
        <f>X122+X126</f>
        <v>747.1569999999999</v>
      </c>
    </row>
    <row r="122" spans="1:24" s="25" customFormat="1" ht="31.5" outlineLevel="6">
      <c r="A122" s="5" t="s">
        <v>91</v>
      </c>
      <c r="B122" s="6" t="s">
        <v>71</v>
      </c>
      <c r="C122" s="6" t="s">
        <v>253</v>
      </c>
      <c r="D122" s="6" t="s">
        <v>90</v>
      </c>
      <c r="E122" s="6"/>
      <c r="F122" s="83">
        <f>F123+F124+F125</f>
        <v>570.314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83">
        <f>X123+X124+X125</f>
        <v>570.314</v>
      </c>
    </row>
    <row r="123" spans="1:24" s="25" customFormat="1" ht="31.5" outlineLevel="6">
      <c r="A123" s="47" t="s">
        <v>233</v>
      </c>
      <c r="B123" s="48" t="s">
        <v>71</v>
      </c>
      <c r="C123" s="48" t="s">
        <v>253</v>
      </c>
      <c r="D123" s="48" t="s">
        <v>88</v>
      </c>
      <c r="E123" s="48"/>
      <c r="F123" s="84">
        <v>438.957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4">
        <v>438.957</v>
      </c>
    </row>
    <row r="124" spans="1:24" s="25" customFormat="1" ht="31.5" outlineLevel="6">
      <c r="A124" s="47" t="s">
        <v>238</v>
      </c>
      <c r="B124" s="48" t="s">
        <v>71</v>
      </c>
      <c r="C124" s="48" t="s">
        <v>253</v>
      </c>
      <c r="D124" s="48" t="s">
        <v>89</v>
      </c>
      <c r="E124" s="48"/>
      <c r="F124" s="84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4">
        <v>0</v>
      </c>
    </row>
    <row r="125" spans="1:24" s="25" customFormat="1" ht="47.25" outlineLevel="6">
      <c r="A125" s="47" t="s">
        <v>234</v>
      </c>
      <c r="B125" s="48" t="s">
        <v>71</v>
      </c>
      <c r="C125" s="48" t="s">
        <v>253</v>
      </c>
      <c r="D125" s="48" t="s">
        <v>235</v>
      </c>
      <c r="E125" s="48"/>
      <c r="F125" s="84">
        <v>131.357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4">
        <v>131.357</v>
      </c>
    </row>
    <row r="126" spans="1:24" s="25" customFormat="1" ht="15.75" outlineLevel="6">
      <c r="A126" s="5" t="s">
        <v>92</v>
      </c>
      <c r="B126" s="6" t="s">
        <v>71</v>
      </c>
      <c r="C126" s="6" t="s">
        <v>253</v>
      </c>
      <c r="D126" s="6" t="s">
        <v>93</v>
      </c>
      <c r="E126" s="6"/>
      <c r="F126" s="83">
        <f>F127</f>
        <v>176.843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3">
        <f>X127</f>
        <v>176.843</v>
      </c>
    </row>
    <row r="127" spans="1:24" s="25" customFormat="1" ht="31.5" outlineLevel="6">
      <c r="A127" s="47" t="s">
        <v>94</v>
      </c>
      <c r="B127" s="48" t="s">
        <v>71</v>
      </c>
      <c r="C127" s="48" t="s">
        <v>253</v>
      </c>
      <c r="D127" s="48" t="s">
        <v>95</v>
      </c>
      <c r="E127" s="48"/>
      <c r="F127" s="84">
        <v>176.843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4">
        <v>176.843</v>
      </c>
    </row>
    <row r="128" spans="1:24" s="25" customFormat="1" ht="31.5" outlineLevel="6">
      <c r="A128" s="63" t="s">
        <v>138</v>
      </c>
      <c r="B128" s="19" t="s">
        <v>71</v>
      </c>
      <c r="C128" s="19" t="s">
        <v>254</v>
      </c>
      <c r="D128" s="19" t="s">
        <v>5</v>
      </c>
      <c r="E128" s="19"/>
      <c r="F128" s="82">
        <f>F129+F132</f>
        <v>739.0169999999999</v>
      </c>
      <c r="G128" s="13">
        <f aca="true" t="shared" si="21" ref="G128:V128">G129</f>
        <v>0</v>
      </c>
      <c r="H128" s="13">
        <f t="shared" si="21"/>
        <v>0</v>
      </c>
      <c r="I128" s="13">
        <f t="shared" si="21"/>
        <v>0</v>
      </c>
      <c r="J128" s="13">
        <f t="shared" si="21"/>
        <v>0</v>
      </c>
      <c r="K128" s="13">
        <f t="shared" si="21"/>
        <v>0</v>
      </c>
      <c r="L128" s="13">
        <f t="shared" si="21"/>
        <v>0</v>
      </c>
      <c r="M128" s="13">
        <f t="shared" si="21"/>
        <v>0</v>
      </c>
      <c r="N128" s="13">
        <f t="shared" si="21"/>
        <v>0</v>
      </c>
      <c r="O128" s="13">
        <f t="shared" si="21"/>
        <v>0</v>
      </c>
      <c r="P128" s="13">
        <f t="shared" si="21"/>
        <v>0</v>
      </c>
      <c r="Q128" s="13">
        <f t="shared" si="21"/>
        <v>0</v>
      </c>
      <c r="R128" s="13">
        <f t="shared" si="21"/>
        <v>0</v>
      </c>
      <c r="S128" s="13">
        <f t="shared" si="21"/>
        <v>0</v>
      </c>
      <c r="T128" s="13">
        <f t="shared" si="21"/>
        <v>0</v>
      </c>
      <c r="U128" s="13">
        <f t="shared" si="21"/>
        <v>0</v>
      </c>
      <c r="V128" s="13">
        <f t="shared" si="21"/>
        <v>0</v>
      </c>
      <c r="X128" s="82">
        <f>X129+X132</f>
        <v>739.0169999999999</v>
      </c>
    </row>
    <row r="129" spans="1:24" s="25" customFormat="1" ht="31.5" outlineLevel="6">
      <c r="A129" s="5" t="s">
        <v>91</v>
      </c>
      <c r="B129" s="6" t="s">
        <v>71</v>
      </c>
      <c r="C129" s="6" t="s">
        <v>254</v>
      </c>
      <c r="D129" s="6" t="s">
        <v>90</v>
      </c>
      <c r="E129" s="6"/>
      <c r="F129" s="83">
        <f>F130+F131</f>
        <v>723.002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3">
        <f>X130+X131</f>
        <v>723.002</v>
      </c>
    </row>
    <row r="130" spans="1:24" s="25" customFormat="1" ht="31.5" outlineLevel="6">
      <c r="A130" s="47" t="s">
        <v>233</v>
      </c>
      <c r="B130" s="48" t="s">
        <v>71</v>
      </c>
      <c r="C130" s="48" t="s">
        <v>254</v>
      </c>
      <c r="D130" s="48" t="s">
        <v>88</v>
      </c>
      <c r="E130" s="52"/>
      <c r="F130" s="84">
        <v>560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X130" s="84">
        <v>560</v>
      </c>
    </row>
    <row r="131" spans="1:24" s="25" customFormat="1" ht="47.25" outlineLevel="6">
      <c r="A131" s="47" t="s">
        <v>234</v>
      </c>
      <c r="B131" s="48" t="s">
        <v>71</v>
      </c>
      <c r="C131" s="48" t="s">
        <v>254</v>
      </c>
      <c r="D131" s="48" t="s">
        <v>235</v>
      </c>
      <c r="E131" s="52"/>
      <c r="F131" s="84">
        <v>163.002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X131" s="84">
        <v>163.002</v>
      </c>
    </row>
    <row r="132" spans="1:24" s="25" customFormat="1" ht="15.75" outlineLevel="6">
      <c r="A132" s="5" t="s">
        <v>92</v>
      </c>
      <c r="B132" s="6" t="s">
        <v>71</v>
      </c>
      <c r="C132" s="6" t="s">
        <v>254</v>
      </c>
      <c r="D132" s="6" t="s">
        <v>93</v>
      </c>
      <c r="E132" s="45"/>
      <c r="F132" s="83">
        <f>F133</f>
        <v>16.015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X132" s="83">
        <f>X133</f>
        <v>16.015</v>
      </c>
    </row>
    <row r="133" spans="1:24" s="25" customFormat="1" ht="31.5" outlineLevel="6">
      <c r="A133" s="47" t="s">
        <v>94</v>
      </c>
      <c r="B133" s="48" t="s">
        <v>71</v>
      </c>
      <c r="C133" s="48" t="s">
        <v>254</v>
      </c>
      <c r="D133" s="48" t="s">
        <v>95</v>
      </c>
      <c r="E133" s="52"/>
      <c r="F133" s="84">
        <v>16.015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X133" s="84">
        <v>16.015</v>
      </c>
    </row>
    <row r="134" spans="1:24" s="25" customFormat="1" ht="15.75" outlineLevel="6">
      <c r="A134" s="14" t="s">
        <v>139</v>
      </c>
      <c r="B134" s="12" t="s">
        <v>71</v>
      </c>
      <c r="C134" s="12" t="s">
        <v>240</v>
      </c>
      <c r="D134" s="12" t="s">
        <v>5</v>
      </c>
      <c r="E134" s="12"/>
      <c r="F134" s="13">
        <f>F142+F149+F135+F156+F161+F164+F167</f>
        <v>2176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X134" s="13">
        <f>X142+X149+X135+X156+X161+X164+X167</f>
        <v>2126</v>
      </c>
    </row>
    <row r="135" spans="1:24" s="25" customFormat="1" ht="31.5" outlineLevel="6">
      <c r="A135" s="63" t="s">
        <v>209</v>
      </c>
      <c r="B135" s="61" t="s">
        <v>71</v>
      </c>
      <c r="C135" s="61" t="s">
        <v>255</v>
      </c>
      <c r="D135" s="61" t="s">
        <v>5</v>
      </c>
      <c r="E135" s="61"/>
      <c r="F135" s="62">
        <f>F136+F139</f>
        <v>10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X135" s="62">
        <f>X136+X139</f>
        <v>10</v>
      </c>
    </row>
    <row r="136" spans="1:24" s="25" customFormat="1" ht="33.75" customHeight="1" outlineLevel="6">
      <c r="A136" s="5" t="s">
        <v>182</v>
      </c>
      <c r="B136" s="6" t="s">
        <v>71</v>
      </c>
      <c r="C136" s="6" t="s">
        <v>256</v>
      </c>
      <c r="D136" s="6" t="s">
        <v>5</v>
      </c>
      <c r="E136" s="12"/>
      <c r="F136" s="7">
        <f>F137</f>
        <v>10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X136" s="7">
        <f>X137</f>
        <v>10</v>
      </c>
    </row>
    <row r="137" spans="1:24" s="25" customFormat="1" ht="15.75" outlineLevel="6">
      <c r="A137" s="47" t="s">
        <v>92</v>
      </c>
      <c r="B137" s="48" t="s">
        <v>71</v>
      </c>
      <c r="C137" s="48" t="s">
        <v>256</v>
      </c>
      <c r="D137" s="48" t="s">
        <v>93</v>
      </c>
      <c r="E137" s="12"/>
      <c r="F137" s="49">
        <f>F138</f>
        <v>10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X137" s="49">
        <f>X138</f>
        <v>10</v>
      </c>
    </row>
    <row r="138" spans="1:24" s="25" customFormat="1" ht="31.5" outlineLevel="6">
      <c r="A138" s="47" t="s">
        <v>94</v>
      </c>
      <c r="B138" s="48" t="s">
        <v>71</v>
      </c>
      <c r="C138" s="48" t="s">
        <v>256</v>
      </c>
      <c r="D138" s="48" t="s">
        <v>95</v>
      </c>
      <c r="E138" s="12"/>
      <c r="F138" s="49">
        <v>10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X138" s="49">
        <v>10</v>
      </c>
    </row>
    <row r="139" spans="1:24" s="25" customFormat="1" ht="31.5" outlineLevel="6">
      <c r="A139" s="5" t="s">
        <v>183</v>
      </c>
      <c r="B139" s="6" t="s">
        <v>71</v>
      </c>
      <c r="C139" s="6" t="s">
        <v>257</v>
      </c>
      <c r="D139" s="6" t="s">
        <v>5</v>
      </c>
      <c r="E139" s="12"/>
      <c r="F139" s="7">
        <f>F140</f>
        <v>0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X139" s="7">
        <f>X140</f>
        <v>0</v>
      </c>
    </row>
    <row r="140" spans="1:24" s="25" customFormat="1" ht="15.75" outlineLevel="6">
      <c r="A140" s="47" t="s">
        <v>92</v>
      </c>
      <c r="B140" s="48" t="s">
        <v>71</v>
      </c>
      <c r="C140" s="48" t="s">
        <v>257</v>
      </c>
      <c r="D140" s="48" t="s">
        <v>93</v>
      </c>
      <c r="E140" s="12"/>
      <c r="F140" s="49">
        <f>F141</f>
        <v>0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X140" s="49">
        <f>X141</f>
        <v>0</v>
      </c>
    </row>
    <row r="141" spans="1:24" s="25" customFormat="1" ht="31.5" outlineLevel="6">
      <c r="A141" s="47" t="s">
        <v>94</v>
      </c>
      <c r="B141" s="48" t="s">
        <v>71</v>
      </c>
      <c r="C141" s="48" t="s">
        <v>257</v>
      </c>
      <c r="D141" s="48" t="s">
        <v>95</v>
      </c>
      <c r="E141" s="12"/>
      <c r="F141" s="49">
        <v>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49">
        <v>0</v>
      </c>
    </row>
    <row r="142" spans="1:24" s="25" customFormat="1" ht="15.75" outlineLevel="6">
      <c r="A142" s="50" t="s">
        <v>210</v>
      </c>
      <c r="B142" s="19" t="s">
        <v>71</v>
      </c>
      <c r="C142" s="19" t="s">
        <v>258</v>
      </c>
      <c r="D142" s="19" t="s">
        <v>5</v>
      </c>
      <c r="E142" s="19"/>
      <c r="F142" s="20">
        <f>F143+F146</f>
        <v>50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X142" s="20">
        <f>X143+X146</f>
        <v>0</v>
      </c>
    </row>
    <row r="143" spans="1:24" s="25" customFormat="1" ht="31.5" outlineLevel="6">
      <c r="A143" s="5" t="s">
        <v>140</v>
      </c>
      <c r="B143" s="6" t="s">
        <v>71</v>
      </c>
      <c r="C143" s="6" t="s">
        <v>259</v>
      </c>
      <c r="D143" s="6" t="s">
        <v>5</v>
      </c>
      <c r="E143" s="6"/>
      <c r="F143" s="7">
        <f>F144</f>
        <v>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X143" s="7">
        <f>X144</f>
        <v>0</v>
      </c>
    </row>
    <row r="144" spans="1:24" s="25" customFormat="1" ht="15.75" outlineLevel="6">
      <c r="A144" s="47" t="s">
        <v>92</v>
      </c>
      <c r="B144" s="48" t="s">
        <v>71</v>
      </c>
      <c r="C144" s="48" t="s">
        <v>259</v>
      </c>
      <c r="D144" s="48" t="s">
        <v>93</v>
      </c>
      <c r="E144" s="48"/>
      <c r="F144" s="49">
        <f>F145</f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49">
        <f>X145</f>
        <v>0</v>
      </c>
    </row>
    <row r="145" spans="1:24" s="25" customFormat="1" ht="31.5" outlineLevel="6">
      <c r="A145" s="47" t="s">
        <v>94</v>
      </c>
      <c r="B145" s="48" t="s">
        <v>71</v>
      </c>
      <c r="C145" s="48" t="s">
        <v>259</v>
      </c>
      <c r="D145" s="48" t="s">
        <v>95</v>
      </c>
      <c r="E145" s="48"/>
      <c r="F145" s="49">
        <v>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X145" s="49">
        <v>0</v>
      </c>
    </row>
    <row r="146" spans="1:24" s="25" customFormat="1" ht="31.5" outlineLevel="6">
      <c r="A146" s="5" t="s">
        <v>141</v>
      </c>
      <c r="B146" s="6" t="s">
        <v>71</v>
      </c>
      <c r="C146" s="6" t="s">
        <v>260</v>
      </c>
      <c r="D146" s="6" t="s">
        <v>5</v>
      </c>
      <c r="E146" s="6"/>
      <c r="F146" s="7">
        <f>F147</f>
        <v>50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X146" s="7">
        <f>X147</f>
        <v>0</v>
      </c>
    </row>
    <row r="147" spans="1:24" s="25" customFormat="1" ht="15.75" outlineLevel="6">
      <c r="A147" s="47" t="s">
        <v>92</v>
      </c>
      <c r="B147" s="48" t="s">
        <v>71</v>
      </c>
      <c r="C147" s="48" t="s">
        <v>260</v>
      </c>
      <c r="D147" s="48" t="s">
        <v>93</v>
      </c>
      <c r="E147" s="48"/>
      <c r="F147" s="49">
        <f>F148</f>
        <v>50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X147" s="49">
        <f>X148</f>
        <v>0</v>
      </c>
    </row>
    <row r="148" spans="1:24" s="25" customFormat="1" ht="31.5" outlineLevel="6">
      <c r="A148" s="47" t="s">
        <v>94</v>
      </c>
      <c r="B148" s="48" t="s">
        <v>71</v>
      </c>
      <c r="C148" s="48" t="s">
        <v>260</v>
      </c>
      <c r="D148" s="48" t="s">
        <v>95</v>
      </c>
      <c r="E148" s="48"/>
      <c r="F148" s="49">
        <v>50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49">
        <v>0</v>
      </c>
    </row>
    <row r="149" spans="1:24" s="25" customFormat="1" ht="31.5" outlineLevel="6">
      <c r="A149" s="50" t="s">
        <v>211</v>
      </c>
      <c r="B149" s="19" t="s">
        <v>71</v>
      </c>
      <c r="C149" s="19" t="s">
        <v>261</v>
      </c>
      <c r="D149" s="19" t="s">
        <v>5</v>
      </c>
      <c r="E149" s="19"/>
      <c r="F149" s="20">
        <f>F150+F153</f>
        <v>10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X149" s="20">
        <f>X150+X153</f>
        <v>10</v>
      </c>
    </row>
    <row r="150" spans="1:24" s="25" customFormat="1" ht="47.25" outlineLevel="6">
      <c r="A150" s="5" t="s">
        <v>142</v>
      </c>
      <c r="B150" s="6" t="s">
        <v>71</v>
      </c>
      <c r="C150" s="6" t="s">
        <v>262</v>
      </c>
      <c r="D150" s="6" t="s">
        <v>5</v>
      </c>
      <c r="E150" s="6"/>
      <c r="F150" s="7">
        <f>F151</f>
        <v>10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X150" s="7">
        <f>X151</f>
        <v>10</v>
      </c>
    </row>
    <row r="151" spans="1:24" s="25" customFormat="1" ht="15.75" outlineLevel="6">
      <c r="A151" s="47" t="s">
        <v>92</v>
      </c>
      <c r="B151" s="48" t="s">
        <v>71</v>
      </c>
      <c r="C151" s="48" t="s">
        <v>262</v>
      </c>
      <c r="D151" s="48" t="s">
        <v>93</v>
      </c>
      <c r="E151" s="48"/>
      <c r="F151" s="49">
        <f>F152</f>
        <v>10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X151" s="49">
        <f>X152</f>
        <v>10</v>
      </c>
    </row>
    <row r="152" spans="1:24" s="25" customFormat="1" ht="31.5" outlineLevel="6">
      <c r="A152" s="47" t="s">
        <v>94</v>
      </c>
      <c r="B152" s="48" t="s">
        <v>71</v>
      </c>
      <c r="C152" s="48" t="s">
        <v>262</v>
      </c>
      <c r="D152" s="48" t="s">
        <v>95</v>
      </c>
      <c r="E152" s="48"/>
      <c r="F152" s="49">
        <v>10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X152" s="49">
        <v>10</v>
      </c>
    </row>
    <row r="153" spans="1:24" s="25" customFormat="1" ht="47.25" outlineLevel="6">
      <c r="A153" s="5" t="s">
        <v>340</v>
      </c>
      <c r="B153" s="6" t="s">
        <v>71</v>
      </c>
      <c r="C153" s="6" t="s">
        <v>341</v>
      </c>
      <c r="D153" s="6" t="s">
        <v>5</v>
      </c>
      <c r="E153" s="6"/>
      <c r="F153" s="7">
        <f>F154</f>
        <v>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X153" s="7">
        <f>X154</f>
        <v>0</v>
      </c>
    </row>
    <row r="154" spans="1:24" s="25" customFormat="1" ht="15.75" outlineLevel="6">
      <c r="A154" s="47" t="s">
        <v>92</v>
      </c>
      <c r="B154" s="48" t="s">
        <v>71</v>
      </c>
      <c r="C154" s="48" t="s">
        <v>341</v>
      </c>
      <c r="D154" s="48" t="s">
        <v>93</v>
      </c>
      <c r="E154" s="48"/>
      <c r="F154" s="49">
        <f>F155</f>
        <v>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X154" s="49">
        <f>X155</f>
        <v>0</v>
      </c>
    </row>
    <row r="155" spans="1:24" s="25" customFormat="1" ht="31.5" outlineLevel="6">
      <c r="A155" s="47" t="s">
        <v>94</v>
      </c>
      <c r="B155" s="48" t="s">
        <v>71</v>
      </c>
      <c r="C155" s="48" t="s">
        <v>341</v>
      </c>
      <c r="D155" s="48" t="s">
        <v>95</v>
      </c>
      <c r="E155" s="48"/>
      <c r="F155" s="49">
        <v>0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X155" s="49">
        <v>0</v>
      </c>
    </row>
    <row r="156" spans="1:24" s="25" customFormat="1" ht="34.5" customHeight="1" outlineLevel="6">
      <c r="A156" s="50" t="s">
        <v>327</v>
      </c>
      <c r="B156" s="19" t="s">
        <v>71</v>
      </c>
      <c r="C156" s="19" t="s">
        <v>331</v>
      </c>
      <c r="D156" s="19" t="s">
        <v>5</v>
      </c>
      <c r="E156" s="19"/>
      <c r="F156" s="82">
        <f>F157+F159</f>
        <v>0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X156" s="82">
        <f>X157+X159</f>
        <v>0</v>
      </c>
    </row>
    <row r="157" spans="1:24" s="25" customFormat="1" ht="15.75" outlineLevel="6">
      <c r="A157" s="5" t="s">
        <v>115</v>
      </c>
      <c r="B157" s="6" t="s">
        <v>71</v>
      </c>
      <c r="C157" s="6" t="s">
        <v>349</v>
      </c>
      <c r="D157" s="6" t="s">
        <v>116</v>
      </c>
      <c r="E157" s="6"/>
      <c r="F157" s="83">
        <f>F158</f>
        <v>0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X157" s="83">
        <f>X158</f>
        <v>0</v>
      </c>
    </row>
    <row r="158" spans="1:24" s="25" customFormat="1" ht="47.25" outlineLevel="6">
      <c r="A158" s="56" t="s">
        <v>190</v>
      </c>
      <c r="B158" s="48" t="s">
        <v>71</v>
      </c>
      <c r="C158" s="48" t="s">
        <v>349</v>
      </c>
      <c r="D158" s="48" t="s">
        <v>83</v>
      </c>
      <c r="E158" s="48"/>
      <c r="F158" s="84">
        <v>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X158" s="84">
        <v>0</v>
      </c>
    </row>
    <row r="159" spans="1:24" s="25" customFormat="1" ht="15.75" outlineLevel="6">
      <c r="A159" s="5" t="s">
        <v>115</v>
      </c>
      <c r="B159" s="6" t="s">
        <v>71</v>
      </c>
      <c r="C159" s="6" t="s">
        <v>330</v>
      </c>
      <c r="D159" s="6" t="s">
        <v>116</v>
      </c>
      <c r="E159" s="6"/>
      <c r="F159" s="83">
        <f>F160</f>
        <v>0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X159" s="83">
        <f>X160</f>
        <v>0</v>
      </c>
    </row>
    <row r="160" spans="1:24" s="25" customFormat="1" ht="47.25" outlineLevel="6">
      <c r="A160" s="56" t="s">
        <v>190</v>
      </c>
      <c r="B160" s="48" t="s">
        <v>71</v>
      </c>
      <c r="C160" s="48" t="s">
        <v>330</v>
      </c>
      <c r="D160" s="48" t="s">
        <v>83</v>
      </c>
      <c r="E160" s="48"/>
      <c r="F160" s="49">
        <v>0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X160" s="49">
        <v>0</v>
      </c>
    </row>
    <row r="161" spans="1:24" s="25" customFormat="1" ht="31.5" outlineLevel="6">
      <c r="A161" s="50" t="s">
        <v>388</v>
      </c>
      <c r="B161" s="19" t="s">
        <v>71</v>
      </c>
      <c r="C161" s="19" t="s">
        <v>344</v>
      </c>
      <c r="D161" s="19" t="s">
        <v>5</v>
      </c>
      <c r="E161" s="19"/>
      <c r="F161" s="82">
        <f>F162</f>
        <v>0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X161" s="82">
        <f>X162</f>
        <v>0</v>
      </c>
    </row>
    <row r="162" spans="1:24" s="25" customFormat="1" ht="15.75" outlineLevel="6">
      <c r="A162" s="5" t="s">
        <v>92</v>
      </c>
      <c r="B162" s="6" t="s">
        <v>71</v>
      </c>
      <c r="C162" s="6" t="s">
        <v>345</v>
      </c>
      <c r="D162" s="6" t="s">
        <v>93</v>
      </c>
      <c r="E162" s="6"/>
      <c r="F162" s="83">
        <f>F163</f>
        <v>0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X162" s="83">
        <f>X163</f>
        <v>0</v>
      </c>
    </row>
    <row r="163" spans="1:24" s="25" customFormat="1" ht="31.5" outlineLevel="6">
      <c r="A163" s="56" t="s">
        <v>94</v>
      </c>
      <c r="B163" s="48" t="s">
        <v>71</v>
      </c>
      <c r="C163" s="48" t="s">
        <v>345</v>
      </c>
      <c r="D163" s="48" t="s">
        <v>95</v>
      </c>
      <c r="E163" s="48"/>
      <c r="F163" s="84">
        <v>0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X163" s="84">
        <v>0</v>
      </c>
    </row>
    <row r="164" spans="1:24" s="25" customFormat="1" ht="31.5" outlineLevel="6">
      <c r="A164" s="50" t="s">
        <v>389</v>
      </c>
      <c r="B164" s="19" t="s">
        <v>71</v>
      </c>
      <c r="C164" s="19" t="s">
        <v>366</v>
      </c>
      <c r="D164" s="19" t="s">
        <v>5</v>
      </c>
      <c r="E164" s="19"/>
      <c r="F164" s="82">
        <f>F165</f>
        <v>10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X164" s="82">
        <f>X165</f>
        <v>10</v>
      </c>
    </row>
    <row r="165" spans="1:24" s="25" customFormat="1" ht="15.75" outlineLevel="6">
      <c r="A165" s="5" t="s">
        <v>92</v>
      </c>
      <c r="B165" s="6" t="s">
        <v>71</v>
      </c>
      <c r="C165" s="6" t="s">
        <v>367</v>
      </c>
      <c r="D165" s="6" t="s">
        <v>93</v>
      </c>
      <c r="E165" s="6"/>
      <c r="F165" s="83">
        <f>F166</f>
        <v>10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X165" s="83">
        <f>X166</f>
        <v>10</v>
      </c>
    </row>
    <row r="166" spans="1:24" s="25" customFormat="1" ht="31.5" outlineLevel="6">
      <c r="A166" s="56" t="s">
        <v>94</v>
      </c>
      <c r="B166" s="48" t="s">
        <v>71</v>
      </c>
      <c r="C166" s="48" t="s">
        <v>367</v>
      </c>
      <c r="D166" s="48" t="s">
        <v>95</v>
      </c>
      <c r="E166" s="48"/>
      <c r="F166" s="84">
        <v>10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X166" s="84">
        <v>10</v>
      </c>
    </row>
    <row r="167" spans="1:24" s="25" customFormat="1" ht="31.5" outlineLevel="6">
      <c r="A167" s="50" t="s">
        <v>390</v>
      </c>
      <c r="B167" s="19" t="s">
        <v>71</v>
      </c>
      <c r="C167" s="19" t="s">
        <v>368</v>
      </c>
      <c r="D167" s="19" t="s">
        <v>5</v>
      </c>
      <c r="E167" s="19"/>
      <c r="F167" s="82">
        <f>F168</f>
        <v>2096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X167" s="82">
        <f>X168</f>
        <v>2096</v>
      </c>
    </row>
    <row r="168" spans="1:24" s="25" customFormat="1" ht="15.75" outlineLevel="6">
      <c r="A168" s="5" t="s">
        <v>92</v>
      </c>
      <c r="B168" s="6" t="s">
        <v>71</v>
      </c>
      <c r="C168" s="6" t="s">
        <v>369</v>
      </c>
      <c r="D168" s="6" t="s">
        <v>93</v>
      </c>
      <c r="E168" s="6"/>
      <c r="F168" s="83">
        <f>F169</f>
        <v>2096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X168" s="83">
        <f>X169</f>
        <v>2096</v>
      </c>
    </row>
    <row r="169" spans="1:24" s="25" customFormat="1" ht="31.5" outlineLevel="6">
      <c r="A169" s="56" t="s">
        <v>94</v>
      </c>
      <c r="B169" s="48" t="s">
        <v>71</v>
      </c>
      <c r="C169" s="48" t="s">
        <v>369</v>
      </c>
      <c r="D169" s="48" t="s">
        <v>95</v>
      </c>
      <c r="E169" s="48"/>
      <c r="F169" s="84">
        <v>2096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X169" s="84">
        <v>2096</v>
      </c>
    </row>
    <row r="170" spans="1:24" s="25" customFormat="1" ht="15.75" outlineLevel="6">
      <c r="A170" s="64" t="s">
        <v>143</v>
      </c>
      <c r="B170" s="31" t="s">
        <v>144</v>
      </c>
      <c r="C170" s="31" t="s">
        <v>240</v>
      </c>
      <c r="D170" s="31" t="s">
        <v>5</v>
      </c>
      <c r="E170" s="43"/>
      <c r="F170" s="65">
        <f>F171</f>
        <v>1638.7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X170" s="65">
        <f>X171</f>
        <v>1638.7</v>
      </c>
    </row>
    <row r="171" spans="1:25" ht="15.75" outlineLevel="6">
      <c r="A171" s="66" t="s">
        <v>81</v>
      </c>
      <c r="B171" s="9" t="s">
        <v>82</v>
      </c>
      <c r="C171" s="9" t="s">
        <v>240</v>
      </c>
      <c r="D171" s="9" t="s">
        <v>5</v>
      </c>
      <c r="E171" s="67" t="s">
        <v>5</v>
      </c>
      <c r="F171" s="68">
        <f>F172</f>
        <v>1638.7</v>
      </c>
      <c r="G171" s="32" t="e">
        <f>#REF!</f>
        <v>#REF!</v>
      </c>
      <c r="H171" s="32" t="e">
        <f>#REF!</f>
        <v>#REF!</v>
      </c>
      <c r="I171" s="32" t="e">
        <f>#REF!</f>
        <v>#REF!</v>
      </c>
      <c r="J171" s="32" t="e">
        <f>#REF!</f>
        <v>#REF!</v>
      </c>
      <c r="K171" s="32" t="e">
        <f>#REF!</f>
        <v>#REF!</v>
      </c>
      <c r="L171" s="32" t="e">
        <f>#REF!</f>
        <v>#REF!</v>
      </c>
      <c r="M171" s="32" t="e">
        <f>#REF!</f>
        <v>#REF!</v>
      </c>
      <c r="N171" s="32" t="e">
        <f>#REF!</f>
        <v>#REF!</v>
      </c>
      <c r="O171" s="32" t="e">
        <f>#REF!</f>
        <v>#REF!</v>
      </c>
      <c r="P171" s="32" t="e">
        <f>#REF!</f>
        <v>#REF!</v>
      </c>
      <c r="Q171" s="32" t="e">
        <f>#REF!</f>
        <v>#REF!</v>
      </c>
      <c r="R171" s="32" t="e">
        <f>#REF!</f>
        <v>#REF!</v>
      </c>
      <c r="S171" s="32" t="e">
        <f>#REF!</f>
        <v>#REF!</v>
      </c>
      <c r="T171" s="32" t="e">
        <f>#REF!</f>
        <v>#REF!</v>
      </c>
      <c r="U171" s="32" t="e">
        <f>#REF!</f>
        <v>#REF!</v>
      </c>
      <c r="V171" s="37" t="e">
        <f>#REF!</f>
        <v>#REF!</v>
      </c>
      <c r="W171" s="46"/>
      <c r="X171" s="68">
        <f>X172</f>
        <v>1638.7</v>
      </c>
      <c r="Y171" s="41"/>
    </row>
    <row r="172" spans="1:25" ht="31.5" outlineLevel="6">
      <c r="A172" s="21" t="s">
        <v>130</v>
      </c>
      <c r="B172" s="12" t="s">
        <v>82</v>
      </c>
      <c r="C172" s="12" t="s">
        <v>241</v>
      </c>
      <c r="D172" s="12" t="s">
        <v>5</v>
      </c>
      <c r="E172" s="44"/>
      <c r="F172" s="33">
        <f>F173</f>
        <v>1638.7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8"/>
      <c r="W172" s="42"/>
      <c r="X172" s="33">
        <f>X173</f>
        <v>1638.7</v>
      </c>
      <c r="Y172" s="41"/>
    </row>
    <row r="173" spans="1:25" ht="31.5" outlineLevel="6">
      <c r="A173" s="21" t="s">
        <v>132</v>
      </c>
      <c r="B173" s="12" t="s">
        <v>82</v>
      </c>
      <c r="C173" s="12" t="s">
        <v>242</v>
      </c>
      <c r="D173" s="12" t="s">
        <v>5</v>
      </c>
      <c r="E173" s="44"/>
      <c r="F173" s="33">
        <f>F174</f>
        <v>1638.7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8"/>
      <c r="W173" s="42"/>
      <c r="X173" s="33">
        <f>X174</f>
        <v>1638.7</v>
      </c>
      <c r="Y173" s="41"/>
    </row>
    <row r="174" spans="1:25" ht="31.5" outlineLevel="6">
      <c r="A174" s="53" t="s">
        <v>42</v>
      </c>
      <c r="B174" s="19" t="s">
        <v>82</v>
      </c>
      <c r="C174" s="19" t="s">
        <v>263</v>
      </c>
      <c r="D174" s="19" t="s">
        <v>5</v>
      </c>
      <c r="E174" s="54" t="s">
        <v>5</v>
      </c>
      <c r="F174" s="55">
        <f>F175</f>
        <v>1638.7</v>
      </c>
      <c r="G174" s="34">
        <f>G175</f>
        <v>1397.92</v>
      </c>
      <c r="H174" s="34">
        <f aca="true" t="shared" si="22" ref="H174:V174">H175</f>
        <v>0</v>
      </c>
      <c r="I174" s="34">
        <f t="shared" si="22"/>
        <v>0</v>
      </c>
      <c r="J174" s="34">
        <f t="shared" si="22"/>
        <v>0</v>
      </c>
      <c r="K174" s="34">
        <f t="shared" si="22"/>
        <v>0</v>
      </c>
      <c r="L174" s="34">
        <f t="shared" si="22"/>
        <v>0</v>
      </c>
      <c r="M174" s="34">
        <f t="shared" si="22"/>
        <v>0</v>
      </c>
      <c r="N174" s="34">
        <f t="shared" si="22"/>
        <v>0</v>
      </c>
      <c r="O174" s="34">
        <f t="shared" si="22"/>
        <v>0</v>
      </c>
      <c r="P174" s="34">
        <f t="shared" si="22"/>
        <v>0</v>
      </c>
      <c r="Q174" s="34">
        <f t="shared" si="22"/>
        <v>0</v>
      </c>
      <c r="R174" s="34">
        <f t="shared" si="22"/>
        <v>0</v>
      </c>
      <c r="S174" s="34">
        <f t="shared" si="22"/>
        <v>0</v>
      </c>
      <c r="T174" s="34">
        <f t="shared" si="22"/>
        <v>0</v>
      </c>
      <c r="U174" s="34">
        <f t="shared" si="22"/>
        <v>0</v>
      </c>
      <c r="V174" s="39">
        <f t="shared" si="22"/>
        <v>0</v>
      </c>
      <c r="W174" s="40"/>
      <c r="X174" s="55">
        <f>X175</f>
        <v>1638.7</v>
      </c>
      <c r="Y174" s="41"/>
    </row>
    <row r="175" spans="1:25" ht="15.75" outlineLevel="6">
      <c r="A175" s="24" t="s">
        <v>111</v>
      </c>
      <c r="B175" s="6" t="s">
        <v>82</v>
      </c>
      <c r="C175" s="6" t="s">
        <v>263</v>
      </c>
      <c r="D175" s="6" t="s">
        <v>112</v>
      </c>
      <c r="E175" s="45" t="s">
        <v>18</v>
      </c>
      <c r="F175" s="34">
        <v>1638.7</v>
      </c>
      <c r="G175" s="34">
        <v>1397.92</v>
      </c>
      <c r="H175" s="35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6"/>
      <c r="W175" s="40"/>
      <c r="X175" s="34">
        <v>1638.7</v>
      </c>
      <c r="Y175" s="41"/>
    </row>
    <row r="176" spans="1:24" s="25" customFormat="1" ht="32.25" customHeight="1" outlineLevel="6">
      <c r="A176" s="16" t="s">
        <v>59</v>
      </c>
      <c r="B176" s="17" t="s">
        <v>58</v>
      </c>
      <c r="C176" s="17" t="s">
        <v>240</v>
      </c>
      <c r="D176" s="17" t="s">
        <v>5</v>
      </c>
      <c r="E176" s="17"/>
      <c r="F176" s="18">
        <f aca="true" t="shared" si="23" ref="F176:F181">F177</f>
        <v>50</v>
      </c>
      <c r="G176" s="18">
        <f aca="true" t="shared" si="24" ref="G176:V176">G177</f>
        <v>0</v>
      </c>
      <c r="H176" s="18">
        <f t="shared" si="24"/>
        <v>0</v>
      </c>
      <c r="I176" s="18">
        <f t="shared" si="24"/>
        <v>0</v>
      </c>
      <c r="J176" s="18">
        <f t="shared" si="24"/>
        <v>0</v>
      </c>
      <c r="K176" s="18">
        <f t="shared" si="24"/>
        <v>0</v>
      </c>
      <c r="L176" s="18">
        <f t="shared" si="24"/>
        <v>0</v>
      </c>
      <c r="M176" s="18">
        <f t="shared" si="24"/>
        <v>0</v>
      </c>
      <c r="N176" s="18">
        <f t="shared" si="24"/>
        <v>0</v>
      </c>
      <c r="O176" s="18">
        <f t="shared" si="24"/>
        <v>0</v>
      </c>
      <c r="P176" s="18">
        <f t="shared" si="24"/>
        <v>0</v>
      </c>
      <c r="Q176" s="18">
        <f t="shared" si="24"/>
        <v>0</v>
      </c>
      <c r="R176" s="18">
        <f t="shared" si="24"/>
        <v>0</v>
      </c>
      <c r="S176" s="18">
        <f t="shared" si="24"/>
        <v>0</v>
      </c>
      <c r="T176" s="18">
        <f t="shared" si="24"/>
        <v>0</v>
      </c>
      <c r="U176" s="18">
        <f t="shared" si="24"/>
        <v>0</v>
      </c>
      <c r="V176" s="18">
        <f t="shared" si="24"/>
        <v>0</v>
      </c>
      <c r="X176" s="18">
        <f aca="true" t="shared" si="25" ref="X176:X181">X177</f>
        <v>50</v>
      </c>
    </row>
    <row r="177" spans="1:24" s="25" customFormat="1" ht="48" customHeight="1" outlineLevel="3">
      <c r="A177" s="8" t="s">
        <v>34</v>
      </c>
      <c r="B177" s="9" t="s">
        <v>10</v>
      </c>
      <c r="C177" s="9" t="s">
        <v>240</v>
      </c>
      <c r="D177" s="9" t="s">
        <v>5</v>
      </c>
      <c r="E177" s="9"/>
      <c r="F177" s="10">
        <f t="shared" si="23"/>
        <v>50</v>
      </c>
      <c r="G177" s="10">
        <f aca="true" t="shared" si="26" ref="G177:V177">G179</f>
        <v>0</v>
      </c>
      <c r="H177" s="10">
        <f t="shared" si="26"/>
        <v>0</v>
      </c>
      <c r="I177" s="10">
        <f t="shared" si="26"/>
        <v>0</v>
      </c>
      <c r="J177" s="10">
        <f t="shared" si="26"/>
        <v>0</v>
      </c>
      <c r="K177" s="10">
        <f t="shared" si="26"/>
        <v>0</v>
      </c>
      <c r="L177" s="10">
        <f t="shared" si="26"/>
        <v>0</v>
      </c>
      <c r="M177" s="10">
        <f t="shared" si="26"/>
        <v>0</v>
      </c>
      <c r="N177" s="10">
        <f t="shared" si="26"/>
        <v>0</v>
      </c>
      <c r="O177" s="10">
        <f t="shared" si="26"/>
        <v>0</v>
      </c>
      <c r="P177" s="10">
        <f t="shared" si="26"/>
        <v>0</v>
      </c>
      <c r="Q177" s="10">
        <f t="shared" si="26"/>
        <v>0</v>
      </c>
      <c r="R177" s="10">
        <f t="shared" si="26"/>
        <v>0</v>
      </c>
      <c r="S177" s="10">
        <f t="shared" si="26"/>
        <v>0</v>
      </c>
      <c r="T177" s="10">
        <f t="shared" si="26"/>
        <v>0</v>
      </c>
      <c r="U177" s="10">
        <f t="shared" si="26"/>
        <v>0</v>
      </c>
      <c r="V177" s="10">
        <f t="shared" si="26"/>
        <v>0</v>
      </c>
      <c r="X177" s="10">
        <f t="shared" si="25"/>
        <v>50</v>
      </c>
    </row>
    <row r="178" spans="1:24" s="25" customFormat="1" ht="34.5" customHeight="1" outlineLevel="3">
      <c r="A178" s="21" t="s">
        <v>130</v>
      </c>
      <c r="B178" s="9" t="s">
        <v>10</v>
      </c>
      <c r="C178" s="9" t="s">
        <v>241</v>
      </c>
      <c r="D178" s="9" t="s">
        <v>5</v>
      </c>
      <c r="E178" s="9"/>
      <c r="F178" s="10">
        <f t="shared" si="23"/>
        <v>50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X178" s="10">
        <f t="shared" si="25"/>
        <v>50</v>
      </c>
    </row>
    <row r="179" spans="1:24" s="25" customFormat="1" ht="30.75" customHeight="1" outlineLevel="3">
      <c r="A179" s="21" t="s">
        <v>132</v>
      </c>
      <c r="B179" s="12" t="s">
        <v>10</v>
      </c>
      <c r="C179" s="12" t="s">
        <v>242</v>
      </c>
      <c r="D179" s="12" t="s">
        <v>5</v>
      </c>
      <c r="E179" s="12"/>
      <c r="F179" s="13">
        <f t="shared" si="23"/>
        <v>50</v>
      </c>
      <c r="G179" s="13">
        <f aca="true" t="shared" si="27" ref="G179:V180">G180</f>
        <v>0</v>
      </c>
      <c r="H179" s="13">
        <f t="shared" si="27"/>
        <v>0</v>
      </c>
      <c r="I179" s="13">
        <f t="shared" si="27"/>
        <v>0</v>
      </c>
      <c r="J179" s="13">
        <f t="shared" si="27"/>
        <v>0</v>
      </c>
      <c r="K179" s="13">
        <f t="shared" si="27"/>
        <v>0</v>
      </c>
      <c r="L179" s="13">
        <f t="shared" si="27"/>
        <v>0</v>
      </c>
      <c r="M179" s="13">
        <f t="shared" si="27"/>
        <v>0</v>
      </c>
      <c r="N179" s="13">
        <f t="shared" si="27"/>
        <v>0</v>
      </c>
      <c r="O179" s="13">
        <f t="shared" si="27"/>
        <v>0</v>
      </c>
      <c r="P179" s="13">
        <f t="shared" si="27"/>
        <v>0</v>
      </c>
      <c r="Q179" s="13">
        <f t="shared" si="27"/>
        <v>0</v>
      </c>
      <c r="R179" s="13">
        <f t="shared" si="27"/>
        <v>0</v>
      </c>
      <c r="S179" s="13">
        <f t="shared" si="27"/>
        <v>0</v>
      </c>
      <c r="T179" s="13">
        <f t="shared" si="27"/>
        <v>0</v>
      </c>
      <c r="U179" s="13">
        <f t="shared" si="27"/>
        <v>0</v>
      </c>
      <c r="V179" s="13">
        <f t="shared" si="27"/>
        <v>0</v>
      </c>
      <c r="X179" s="13">
        <f t="shared" si="25"/>
        <v>50</v>
      </c>
    </row>
    <row r="180" spans="1:24" s="25" customFormat="1" ht="32.25" customHeight="1" outlineLevel="4">
      <c r="A180" s="50" t="s">
        <v>145</v>
      </c>
      <c r="B180" s="19" t="s">
        <v>10</v>
      </c>
      <c r="C180" s="19" t="s">
        <v>264</v>
      </c>
      <c r="D180" s="19" t="s">
        <v>5</v>
      </c>
      <c r="E180" s="19"/>
      <c r="F180" s="20">
        <f t="shared" si="23"/>
        <v>50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7">
        <f t="shared" si="27"/>
        <v>0</v>
      </c>
      <c r="L180" s="7">
        <f t="shared" si="27"/>
        <v>0</v>
      </c>
      <c r="M180" s="7">
        <f t="shared" si="27"/>
        <v>0</v>
      </c>
      <c r="N180" s="7">
        <f t="shared" si="27"/>
        <v>0</v>
      </c>
      <c r="O180" s="7">
        <f t="shared" si="27"/>
        <v>0</v>
      </c>
      <c r="P180" s="7">
        <f t="shared" si="27"/>
        <v>0</v>
      </c>
      <c r="Q180" s="7">
        <f t="shared" si="27"/>
        <v>0</v>
      </c>
      <c r="R180" s="7">
        <f t="shared" si="27"/>
        <v>0</v>
      </c>
      <c r="S180" s="7">
        <f t="shared" si="27"/>
        <v>0</v>
      </c>
      <c r="T180" s="7">
        <f t="shared" si="27"/>
        <v>0</v>
      </c>
      <c r="U180" s="7">
        <f t="shared" si="27"/>
        <v>0</v>
      </c>
      <c r="V180" s="7">
        <f t="shared" si="27"/>
        <v>0</v>
      </c>
      <c r="X180" s="20">
        <f t="shared" si="25"/>
        <v>50</v>
      </c>
    </row>
    <row r="181" spans="1:24" s="25" customFormat="1" ht="15.75" outlineLevel="5">
      <c r="A181" s="5" t="s">
        <v>92</v>
      </c>
      <c r="B181" s="6" t="s">
        <v>10</v>
      </c>
      <c r="C181" s="6" t="s">
        <v>264</v>
      </c>
      <c r="D181" s="6" t="s">
        <v>93</v>
      </c>
      <c r="E181" s="6"/>
      <c r="F181" s="7">
        <f t="shared" si="23"/>
        <v>50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7">
        <f t="shared" si="25"/>
        <v>50</v>
      </c>
    </row>
    <row r="182" spans="1:24" s="25" customFormat="1" ht="31.5" outlineLevel="5">
      <c r="A182" s="47" t="s">
        <v>94</v>
      </c>
      <c r="B182" s="48" t="s">
        <v>10</v>
      </c>
      <c r="C182" s="48" t="s">
        <v>264</v>
      </c>
      <c r="D182" s="48" t="s">
        <v>95</v>
      </c>
      <c r="E182" s="48"/>
      <c r="F182" s="49">
        <v>50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49">
        <v>50</v>
      </c>
    </row>
    <row r="183" spans="1:24" s="25" customFormat="1" ht="18.75" outlineLevel="6">
      <c r="A183" s="16" t="s">
        <v>57</v>
      </c>
      <c r="B183" s="17" t="s">
        <v>56</v>
      </c>
      <c r="C183" s="17" t="s">
        <v>240</v>
      </c>
      <c r="D183" s="17" t="s">
        <v>5</v>
      </c>
      <c r="E183" s="17"/>
      <c r="F183" s="80">
        <f>F195+F215+F184+F190</f>
        <v>15302.542</v>
      </c>
      <c r="G183" s="80" t="e">
        <f aca="true" t="shared" si="28" ref="G183:X183">G195+G215+G184+G190</f>
        <v>#REF!</v>
      </c>
      <c r="H183" s="80" t="e">
        <f t="shared" si="28"/>
        <v>#REF!</v>
      </c>
      <c r="I183" s="80" t="e">
        <f t="shared" si="28"/>
        <v>#REF!</v>
      </c>
      <c r="J183" s="80" t="e">
        <f t="shared" si="28"/>
        <v>#REF!</v>
      </c>
      <c r="K183" s="80" t="e">
        <f t="shared" si="28"/>
        <v>#REF!</v>
      </c>
      <c r="L183" s="80" t="e">
        <f t="shared" si="28"/>
        <v>#REF!</v>
      </c>
      <c r="M183" s="80" t="e">
        <f t="shared" si="28"/>
        <v>#REF!</v>
      </c>
      <c r="N183" s="80" t="e">
        <f t="shared" si="28"/>
        <v>#REF!</v>
      </c>
      <c r="O183" s="80" t="e">
        <f t="shared" si="28"/>
        <v>#REF!</v>
      </c>
      <c r="P183" s="80" t="e">
        <f t="shared" si="28"/>
        <v>#REF!</v>
      </c>
      <c r="Q183" s="80" t="e">
        <f t="shared" si="28"/>
        <v>#REF!</v>
      </c>
      <c r="R183" s="80" t="e">
        <f t="shared" si="28"/>
        <v>#REF!</v>
      </c>
      <c r="S183" s="80" t="e">
        <f t="shared" si="28"/>
        <v>#REF!</v>
      </c>
      <c r="T183" s="80" t="e">
        <f t="shared" si="28"/>
        <v>#REF!</v>
      </c>
      <c r="U183" s="80" t="e">
        <f t="shared" si="28"/>
        <v>#REF!</v>
      </c>
      <c r="V183" s="80" t="e">
        <f t="shared" si="28"/>
        <v>#REF!</v>
      </c>
      <c r="W183" s="80" t="e">
        <f t="shared" si="28"/>
        <v>#REF!</v>
      </c>
      <c r="X183" s="80">
        <f t="shared" si="28"/>
        <v>15302.542</v>
      </c>
    </row>
    <row r="184" spans="1:24" s="25" customFormat="1" ht="18.75" outlineLevel="6">
      <c r="A184" s="69" t="s">
        <v>196</v>
      </c>
      <c r="B184" s="9" t="s">
        <v>198</v>
      </c>
      <c r="C184" s="9" t="s">
        <v>240</v>
      </c>
      <c r="D184" s="9" t="s">
        <v>5</v>
      </c>
      <c r="E184" s="9"/>
      <c r="F184" s="81">
        <f>F185</f>
        <v>499.319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1">
        <f>X185</f>
        <v>499.319</v>
      </c>
    </row>
    <row r="185" spans="1:24" s="25" customFormat="1" ht="31.5" outlineLevel="6">
      <c r="A185" s="21" t="s">
        <v>130</v>
      </c>
      <c r="B185" s="9" t="s">
        <v>198</v>
      </c>
      <c r="C185" s="9" t="s">
        <v>241</v>
      </c>
      <c r="D185" s="9" t="s">
        <v>5</v>
      </c>
      <c r="E185" s="9"/>
      <c r="F185" s="81">
        <f>F186</f>
        <v>499.319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1">
        <f>X186</f>
        <v>499.319</v>
      </c>
    </row>
    <row r="186" spans="1:24" s="25" customFormat="1" ht="31.5" outlineLevel="6">
      <c r="A186" s="21" t="s">
        <v>132</v>
      </c>
      <c r="B186" s="9" t="s">
        <v>198</v>
      </c>
      <c r="C186" s="9" t="s">
        <v>242</v>
      </c>
      <c r="D186" s="9" t="s">
        <v>5</v>
      </c>
      <c r="E186" s="9"/>
      <c r="F186" s="81">
        <f>F187</f>
        <v>499.319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1">
        <f>X187</f>
        <v>499.319</v>
      </c>
    </row>
    <row r="187" spans="1:24" s="25" customFormat="1" ht="47.25" outlineLevel="6">
      <c r="A187" s="63" t="s">
        <v>197</v>
      </c>
      <c r="B187" s="19" t="s">
        <v>198</v>
      </c>
      <c r="C187" s="19" t="s">
        <v>265</v>
      </c>
      <c r="D187" s="19" t="s">
        <v>5</v>
      </c>
      <c r="E187" s="19"/>
      <c r="F187" s="82">
        <f>F188</f>
        <v>499.319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2">
        <f>X188</f>
        <v>499.319</v>
      </c>
    </row>
    <row r="188" spans="1:24" s="25" customFormat="1" ht="18.75" outlineLevel="6">
      <c r="A188" s="5" t="s">
        <v>92</v>
      </c>
      <c r="B188" s="6" t="s">
        <v>198</v>
      </c>
      <c r="C188" s="6" t="s">
        <v>265</v>
      </c>
      <c r="D188" s="6" t="s">
        <v>93</v>
      </c>
      <c r="E188" s="6"/>
      <c r="F188" s="83">
        <f>F189</f>
        <v>499.319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3">
        <f>X189</f>
        <v>499.319</v>
      </c>
    </row>
    <row r="189" spans="1:24" s="25" customFormat="1" ht="31.5" outlineLevel="6">
      <c r="A189" s="47" t="s">
        <v>94</v>
      </c>
      <c r="B189" s="48" t="s">
        <v>198</v>
      </c>
      <c r="C189" s="48" t="s">
        <v>265</v>
      </c>
      <c r="D189" s="48" t="s">
        <v>95</v>
      </c>
      <c r="E189" s="48"/>
      <c r="F189" s="84">
        <v>499.319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4">
        <v>499.319</v>
      </c>
    </row>
    <row r="190" spans="1:24" s="25" customFormat="1" ht="18.75" outlineLevel="6">
      <c r="A190" s="21" t="s">
        <v>398</v>
      </c>
      <c r="B190" s="9" t="s">
        <v>399</v>
      </c>
      <c r="C190" s="9" t="s">
        <v>240</v>
      </c>
      <c r="D190" s="9" t="s">
        <v>5</v>
      </c>
      <c r="E190" s="9"/>
      <c r="F190" s="81">
        <f>F191</f>
        <v>3.223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X190" s="81">
        <f>X191</f>
        <v>3.223</v>
      </c>
    </row>
    <row r="191" spans="1:24" s="25" customFormat="1" ht="31.5" outlineLevel="6">
      <c r="A191" s="21" t="s">
        <v>130</v>
      </c>
      <c r="B191" s="9" t="s">
        <v>399</v>
      </c>
      <c r="C191" s="9" t="s">
        <v>242</v>
      </c>
      <c r="D191" s="9" t="s">
        <v>5</v>
      </c>
      <c r="E191" s="9"/>
      <c r="F191" s="81">
        <f>F192</f>
        <v>3.223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81">
        <f>X192</f>
        <v>3.223</v>
      </c>
    </row>
    <row r="192" spans="1:24" s="25" customFormat="1" ht="78.75" outlineLevel="6">
      <c r="A192" s="50" t="s">
        <v>400</v>
      </c>
      <c r="B192" s="19" t="s">
        <v>399</v>
      </c>
      <c r="C192" s="19" t="s">
        <v>401</v>
      </c>
      <c r="D192" s="19" t="s">
        <v>5</v>
      </c>
      <c r="E192" s="19"/>
      <c r="F192" s="82">
        <f>F193</f>
        <v>3.223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X192" s="82">
        <f>X193</f>
        <v>3.223</v>
      </c>
    </row>
    <row r="193" spans="1:24" s="25" customFormat="1" ht="18.75" outlineLevel="6">
      <c r="A193" s="5" t="s">
        <v>92</v>
      </c>
      <c r="B193" s="6" t="s">
        <v>399</v>
      </c>
      <c r="C193" s="6" t="s">
        <v>401</v>
      </c>
      <c r="D193" s="6" t="s">
        <v>93</v>
      </c>
      <c r="E193" s="6"/>
      <c r="F193" s="83">
        <f>F194</f>
        <v>3.223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X193" s="83">
        <f>X194</f>
        <v>3.223</v>
      </c>
    </row>
    <row r="194" spans="1:24" s="25" customFormat="1" ht="31.5" outlineLevel="6">
      <c r="A194" s="47" t="s">
        <v>94</v>
      </c>
      <c r="B194" s="48" t="s">
        <v>399</v>
      </c>
      <c r="C194" s="48" t="s">
        <v>401</v>
      </c>
      <c r="D194" s="48" t="s">
        <v>95</v>
      </c>
      <c r="E194" s="48"/>
      <c r="F194" s="84">
        <v>3.223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X194" s="84">
        <v>3.223</v>
      </c>
    </row>
    <row r="195" spans="1:24" s="25" customFormat="1" ht="15.75" outlineLevel="6">
      <c r="A195" s="21" t="s">
        <v>63</v>
      </c>
      <c r="B195" s="9" t="s">
        <v>62</v>
      </c>
      <c r="C195" s="9" t="s">
        <v>240</v>
      </c>
      <c r="D195" s="9" t="s">
        <v>5</v>
      </c>
      <c r="E195" s="9"/>
      <c r="F195" s="81">
        <f>F200+F196</f>
        <v>14000</v>
      </c>
      <c r="G195" s="81">
        <f aca="true" t="shared" si="29" ref="G195:X195">G200+G196</f>
        <v>0</v>
      </c>
      <c r="H195" s="81">
        <f t="shared" si="29"/>
        <v>0</v>
      </c>
      <c r="I195" s="81">
        <f t="shared" si="29"/>
        <v>0</v>
      </c>
      <c r="J195" s="81">
        <f t="shared" si="29"/>
        <v>0</v>
      </c>
      <c r="K195" s="81">
        <f t="shared" si="29"/>
        <v>0</v>
      </c>
      <c r="L195" s="81">
        <f t="shared" si="29"/>
        <v>0</v>
      </c>
      <c r="M195" s="81">
        <f t="shared" si="29"/>
        <v>0</v>
      </c>
      <c r="N195" s="81">
        <f t="shared" si="29"/>
        <v>0</v>
      </c>
      <c r="O195" s="81">
        <f t="shared" si="29"/>
        <v>0</v>
      </c>
      <c r="P195" s="81">
        <f t="shared" si="29"/>
        <v>0</v>
      </c>
      <c r="Q195" s="81">
        <f t="shared" si="29"/>
        <v>0</v>
      </c>
      <c r="R195" s="81">
        <f t="shared" si="29"/>
        <v>0</v>
      </c>
      <c r="S195" s="81">
        <f t="shared" si="29"/>
        <v>0</v>
      </c>
      <c r="T195" s="81">
        <f t="shared" si="29"/>
        <v>0</v>
      </c>
      <c r="U195" s="81">
        <f t="shared" si="29"/>
        <v>0</v>
      </c>
      <c r="V195" s="81">
        <f t="shared" si="29"/>
        <v>0</v>
      </c>
      <c r="W195" s="81">
        <f t="shared" si="29"/>
        <v>0</v>
      </c>
      <c r="X195" s="81">
        <f t="shared" si="29"/>
        <v>14000</v>
      </c>
    </row>
    <row r="196" spans="1:24" s="25" customFormat="1" ht="31.5" outlineLevel="6">
      <c r="A196" s="8" t="s">
        <v>391</v>
      </c>
      <c r="B196" s="9" t="s">
        <v>62</v>
      </c>
      <c r="C196" s="9" t="s">
        <v>271</v>
      </c>
      <c r="D196" s="9" t="s">
        <v>5</v>
      </c>
      <c r="E196" s="9"/>
      <c r="F196" s="81">
        <f>F197+F202</f>
        <v>2000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X196" s="81">
        <f>X197+X202</f>
        <v>2000</v>
      </c>
    </row>
    <row r="197" spans="1:24" s="25" customFormat="1" ht="110.25" outlineLevel="6">
      <c r="A197" s="50" t="s">
        <v>381</v>
      </c>
      <c r="B197" s="19" t="s">
        <v>62</v>
      </c>
      <c r="C197" s="19" t="s">
        <v>382</v>
      </c>
      <c r="D197" s="19" t="s">
        <v>5</v>
      </c>
      <c r="E197" s="19"/>
      <c r="F197" s="82">
        <f>F198</f>
        <v>2000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X197" s="82">
        <f>X198</f>
        <v>2000</v>
      </c>
    </row>
    <row r="198" spans="1:24" s="25" customFormat="1" ht="47.25" outlineLevel="6">
      <c r="A198" s="5" t="s">
        <v>360</v>
      </c>
      <c r="B198" s="6" t="s">
        <v>62</v>
      </c>
      <c r="C198" s="6" t="s">
        <v>382</v>
      </c>
      <c r="D198" s="6" t="s">
        <v>383</v>
      </c>
      <c r="E198" s="6"/>
      <c r="F198" s="83">
        <f>F199</f>
        <v>2000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X198" s="83">
        <f>X199</f>
        <v>2000</v>
      </c>
    </row>
    <row r="199" spans="1:24" s="25" customFormat="1" ht="47.25" outlineLevel="6">
      <c r="A199" s="47" t="s">
        <v>360</v>
      </c>
      <c r="B199" s="48" t="s">
        <v>62</v>
      </c>
      <c r="C199" s="48" t="s">
        <v>382</v>
      </c>
      <c r="D199" s="48" t="s">
        <v>357</v>
      </c>
      <c r="E199" s="48"/>
      <c r="F199" s="84">
        <v>2000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X199" s="84">
        <v>2000</v>
      </c>
    </row>
    <row r="200" spans="1:24" s="25" customFormat="1" ht="31.5" outlineLevel="6">
      <c r="A200" s="8" t="s">
        <v>392</v>
      </c>
      <c r="B200" s="12" t="s">
        <v>62</v>
      </c>
      <c r="C200" s="12" t="s">
        <v>266</v>
      </c>
      <c r="D200" s="12" t="s">
        <v>5</v>
      </c>
      <c r="E200" s="12"/>
      <c r="F200" s="86">
        <f>F201+F209+F204+F207+F212</f>
        <v>12000</v>
      </c>
      <c r="G200" s="13">
        <f aca="true" t="shared" si="30" ref="G200:V200">G201</f>
        <v>0</v>
      </c>
      <c r="H200" s="13">
        <f t="shared" si="30"/>
        <v>0</v>
      </c>
      <c r="I200" s="13">
        <f t="shared" si="30"/>
        <v>0</v>
      </c>
      <c r="J200" s="13">
        <f t="shared" si="30"/>
        <v>0</v>
      </c>
      <c r="K200" s="13">
        <f t="shared" si="30"/>
        <v>0</v>
      </c>
      <c r="L200" s="13">
        <f t="shared" si="30"/>
        <v>0</v>
      </c>
      <c r="M200" s="13">
        <f t="shared" si="30"/>
        <v>0</v>
      </c>
      <c r="N200" s="13">
        <f t="shared" si="30"/>
        <v>0</v>
      </c>
      <c r="O200" s="13">
        <f t="shared" si="30"/>
        <v>0</v>
      </c>
      <c r="P200" s="13">
        <f t="shared" si="30"/>
        <v>0</v>
      </c>
      <c r="Q200" s="13">
        <f t="shared" si="30"/>
        <v>0</v>
      </c>
      <c r="R200" s="13">
        <f t="shared" si="30"/>
        <v>0</v>
      </c>
      <c r="S200" s="13">
        <f t="shared" si="30"/>
        <v>0</v>
      </c>
      <c r="T200" s="13">
        <f t="shared" si="30"/>
        <v>0</v>
      </c>
      <c r="U200" s="13">
        <f t="shared" si="30"/>
        <v>0</v>
      </c>
      <c r="V200" s="13">
        <f t="shared" si="30"/>
        <v>0</v>
      </c>
      <c r="X200" s="86">
        <f>X201+X209+X204+X207+X212</f>
        <v>12000</v>
      </c>
    </row>
    <row r="201" spans="1:24" s="25" customFormat="1" ht="51.75" customHeight="1" outlineLevel="6">
      <c r="A201" s="50" t="s">
        <v>146</v>
      </c>
      <c r="B201" s="19" t="s">
        <v>62</v>
      </c>
      <c r="C201" s="19" t="s">
        <v>267</v>
      </c>
      <c r="D201" s="19" t="s">
        <v>5</v>
      </c>
      <c r="E201" s="19"/>
      <c r="F201" s="82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2">
        <f>X202</f>
        <v>0</v>
      </c>
    </row>
    <row r="202" spans="1:24" s="25" customFormat="1" ht="15.75" outlineLevel="6">
      <c r="A202" s="5" t="s">
        <v>92</v>
      </c>
      <c r="B202" s="6" t="s">
        <v>62</v>
      </c>
      <c r="C202" s="6" t="s">
        <v>267</v>
      </c>
      <c r="D202" s="6" t="s">
        <v>93</v>
      </c>
      <c r="E202" s="6"/>
      <c r="F202" s="83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3">
        <f>X203</f>
        <v>0</v>
      </c>
    </row>
    <row r="203" spans="1:24" s="25" customFormat="1" ht="31.5" outlineLevel="6">
      <c r="A203" s="47" t="s">
        <v>94</v>
      </c>
      <c r="B203" s="48" t="s">
        <v>62</v>
      </c>
      <c r="C203" s="48" t="s">
        <v>267</v>
      </c>
      <c r="D203" s="48" t="s">
        <v>95</v>
      </c>
      <c r="E203" s="48"/>
      <c r="F203" s="84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4">
        <v>0</v>
      </c>
    </row>
    <row r="204" spans="1:24" s="25" customFormat="1" ht="49.5" customHeight="1" outlineLevel="6">
      <c r="A204" s="50" t="s">
        <v>204</v>
      </c>
      <c r="B204" s="19" t="s">
        <v>62</v>
      </c>
      <c r="C204" s="19" t="s">
        <v>268</v>
      </c>
      <c r="D204" s="19" t="s">
        <v>5</v>
      </c>
      <c r="E204" s="19"/>
      <c r="F204" s="82">
        <f>F205</f>
        <v>12000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2">
        <f>X205</f>
        <v>12000</v>
      </c>
    </row>
    <row r="205" spans="1:24" s="25" customFormat="1" ht="15.75" outlineLevel="6">
      <c r="A205" s="5" t="s">
        <v>92</v>
      </c>
      <c r="B205" s="6" t="s">
        <v>62</v>
      </c>
      <c r="C205" s="6" t="s">
        <v>268</v>
      </c>
      <c r="D205" s="6" t="s">
        <v>93</v>
      </c>
      <c r="E205" s="6"/>
      <c r="F205" s="83">
        <f>F206</f>
        <v>12000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3">
        <f>X206</f>
        <v>12000</v>
      </c>
    </row>
    <row r="206" spans="1:24" s="25" customFormat="1" ht="31.5" outlineLevel="6">
      <c r="A206" s="47" t="s">
        <v>94</v>
      </c>
      <c r="B206" s="48" t="s">
        <v>62</v>
      </c>
      <c r="C206" s="48" t="s">
        <v>268</v>
      </c>
      <c r="D206" s="48" t="s">
        <v>95</v>
      </c>
      <c r="E206" s="48"/>
      <c r="F206" s="84">
        <v>12000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4">
        <v>12000</v>
      </c>
    </row>
    <row r="207" spans="1:24" s="25" customFormat="1" ht="63" outlineLevel="6">
      <c r="A207" s="50" t="s">
        <v>205</v>
      </c>
      <c r="B207" s="19" t="s">
        <v>62</v>
      </c>
      <c r="C207" s="19" t="s">
        <v>269</v>
      </c>
      <c r="D207" s="19" t="s">
        <v>5</v>
      </c>
      <c r="E207" s="19"/>
      <c r="F207" s="82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2">
        <f>X208</f>
        <v>0</v>
      </c>
    </row>
    <row r="208" spans="1:24" s="25" customFormat="1" ht="15.75" outlineLevel="6">
      <c r="A208" s="47" t="s">
        <v>114</v>
      </c>
      <c r="B208" s="48" t="s">
        <v>62</v>
      </c>
      <c r="C208" s="48" t="s">
        <v>269</v>
      </c>
      <c r="D208" s="48" t="s">
        <v>113</v>
      </c>
      <c r="E208" s="48"/>
      <c r="F208" s="84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4">
        <v>0</v>
      </c>
    </row>
    <row r="209" spans="1:24" s="25" customFormat="1" ht="31.5" outlineLevel="6">
      <c r="A209" s="85" t="s">
        <v>192</v>
      </c>
      <c r="B209" s="19" t="s">
        <v>62</v>
      </c>
      <c r="C209" s="19" t="s">
        <v>270</v>
      </c>
      <c r="D209" s="19" t="s">
        <v>5</v>
      </c>
      <c r="E209" s="19"/>
      <c r="F209" s="82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2">
        <f>X210</f>
        <v>0</v>
      </c>
    </row>
    <row r="210" spans="1:24" s="25" customFormat="1" ht="15.75" outlineLevel="6">
      <c r="A210" s="5" t="s">
        <v>92</v>
      </c>
      <c r="B210" s="6" t="s">
        <v>62</v>
      </c>
      <c r="C210" s="6" t="s">
        <v>270</v>
      </c>
      <c r="D210" s="6" t="s">
        <v>93</v>
      </c>
      <c r="E210" s="6"/>
      <c r="F210" s="83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3">
        <f>X211</f>
        <v>0</v>
      </c>
    </row>
    <row r="211" spans="1:24" s="25" customFormat="1" ht="31.5" outlineLevel="6">
      <c r="A211" s="47" t="s">
        <v>94</v>
      </c>
      <c r="B211" s="48" t="s">
        <v>62</v>
      </c>
      <c r="C211" s="48" t="s">
        <v>270</v>
      </c>
      <c r="D211" s="48" t="s">
        <v>95</v>
      </c>
      <c r="E211" s="48"/>
      <c r="F211" s="84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4">
        <v>0</v>
      </c>
    </row>
    <row r="212" spans="1:24" s="25" customFormat="1" ht="66.75" customHeight="1" outlineLevel="6">
      <c r="A212" s="85" t="s">
        <v>355</v>
      </c>
      <c r="B212" s="19" t="s">
        <v>62</v>
      </c>
      <c r="C212" s="19" t="s">
        <v>354</v>
      </c>
      <c r="D212" s="19" t="s">
        <v>5</v>
      </c>
      <c r="E212" s="19"/>
      <c r="F212" s="82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2">
        <f>X213</f>
        <v>0</v>
      </c>
    </row>
    <row r="213" spans="1:24" s="25" customFormat="1" ht="15.75" outlineLevel="6">
      <c r="A213" s="5" t="s">
        <v>92</v>
      </c>
      <c r="B213" s="6" t="s">
        <v>62</v>
      </c>
      <c r="C213" s="6" t="s">
        <v>354</v>
      </c>
      <c r="D213" s="6" t="s">
        <v>93</v>
      </c>
      <c r="E213" s="6"/>
      <c r="F213" s="83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3">
        <f>X214</f>
        <v>0</v>
      </c>
    </row>
    <row r="214" spans="1:24" s="25" customFormat="1" ht="31.5" outlineLevel="6">
      <c r="A214" s="47" t="s">
        <v>94</v>
      </c>
      <c r="B214" s="48" t="s">
        <v>62</v>
      </c>
      <c r="C214" s="93" t="s">
        <v>354</v>
      </c>
      <c r="D214" s="48" t="s">
        <v>95</v>
      </c>
      <c r="E214" s="48"/>
      <c r="F214" s="84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4">
        <v>0</v>
      </c>
    </row>
    <row r="215" spans="1:24" s="25" customFormat="1" ht="15.75" outlineLevel="3">
      <c r="A215" s="8" t="s">
        <v>35</v>
      </c>
      <c r="B215" s="9" t="s">
        <v>11</v>
      </c>
      <c r="C215" s="9" t="s">
        <v>240</v>
      </c>
      <c r="D215" s="9" t="s">
        <v>5</v>
      </c>
      <c r="E215" s="9"/>
      <c r="F215" s="81">
        <f>F223+F216</f>
        <v>800</v>
      </c>
      <c r="G215" s="81" t="e">
        <f aca="true" t="shared" si="31" ref="G215:X215">G223+G216</f>
        <v>#REF!</v>
      </c>
      <c r="H215" s="81" t="e">
        <f t="shared" si="31"/>
        <v>#REF!</v>
      </c>
      <c r="I215" s="81" t="e">
        <f t="shared" si="31"/>
        <v>#REF!</v>
      </c>
      <c r="J215" s="81" t="e">
        <f t="shared" si="31"/>
        <v>#REF!</v>
      </c>
      <c r="K215" s="81" t="e">
        <f t="shared" si="31"/>
        <v>#REF!</v>
      </c>
      <c r="L215" s="81" t="e">
        <f t="shared" si="31"/>
        <v>#REF!</v>
      </c>
      <c r="M215" s="81" t="e">
        <f t="shared" si="31"/>
        <v>#REF!</v>
      </c>
      <c r="N215" s="81" t="e">
        <f t="shared" si="31"/>
        <v>#REF!</v>
      </c>
      <c r="O215" s="81" t="e">
        <f t="shared" si="31"/>
        <v>#REF!</v>
      </c>
      <c r="P215" s="81" t="e">
        <f t="shared" si="31"/>
        <v>#REF!</v>
      </c>
      <c r="Q215" s="81" t="e">
        <f t="shared" si="31"/>
        <v>#REF!</v>
      </c>
      <c r="R215" s="81" t="e">
        <f t="shared" si="31"/>
        <v>#REF!</v>
      </c>
      <c r="S215" s="81" t="e">
        <f t="shared" si="31"/>
        <v>#REF!</v>
      </c>
      <c r="T215" s="81" t="e">
        <f t="shared" si="31"/>
        <v>#REF!</v>
      </c>
      <c r="U215" s="81" t="e">
        <f t="shared" si="31"/>
        <v>#REF!</v>
      </c>
      <c r="V215" s="81" t="e">
        <f t="shared" si="31"/>
        <v>#REF!</v>
      </c>
      <c r="W215" s="81" t="e">
        <f t="shared" si="31"/>
        <v>#REF!</v>
      </c>
      <c r="X215" s="81">
        <f t="shared" si="31"/>
        <v>800</v>
      </c>
    </row>
    <row r="216" spans="1:24" s="25" customFormat="1" ht="31.5" outlineLevel="3">
      <c r="A216" s="21" t="s">
        <v>130</v>
      </c>
      <c r="B216" s="9" t="s">
        <v>11</v>
      </c>
      <c r="C216" s="9" t="s">
        <v>241</v>
      </c>
      <c r="D216" s="9" t="s">
        <v>5</v>
      </c>
      <c r="E216" s="9"/>
      <c r="F216" s="81">
        <f>F217</f>
        <v>400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81">
        <f>X217</f>
        <v>400</v>
      </c>
    </row>
    <row r="217" spans="1:24" s="25" customFormat="1" ht="31.5" outlineLevel="3">
      <c r="A217" s="21" t="s">
        <v>132</v>
      </c>
      <c r="B217" s="9" t="s">
        <v>11</v>
      </c>
      <c r="C217" s="9" t="s">
        <v>242</v>
      </c>
      <c r="D217" s="9" t="s">
        <v>5</v>
      </c>
      <c r="E217" s="9"/>
      <c r="F217" s="81">
        <f>F218</f>
        <v>400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X217" s="81">
        <f>X218</f>
        <v>400</v>
      </c>
    </row>
    <row r="218" spans="1:24" s="25" customFormat="1" ht="47.25" outlineLevel="3">
      <c r="A218" s="63" t="s">
        <v>384</v>
      </c>
      <c r="B218" s="19" t="s">
        <v>11</v>
      </c>
      <c r="C218" s="19" t="s">
        <v>385</v>
      </c>
      <c r="D218" s="19" t="s">
        <v>5</v>
      </c>
      <c r="E218" s="19"/>
      <c r="F218" s="82">
        <f>F219+F221</f>
        <v>400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X218" s="82">
        <f>X219+X221</f>
        <v>400</v>
      </c>
    </row>
    <row r="219" spans="1:24" s="25" customFormat="1" ht="15.75" outlineLevel="3">
      <c r="A219" s="5" t="s">
        <v>92</v>
      </c>
      <c r="B219" s="6" t="s">
        <v>11</v>
      </c>
      <c r="C219" s="6" t="s">
        <v>385</v>
      </c>
      <c r="D219" s="6" t="s">
        <v>93</v>
      </c>
      <c r="E219" s="6"/>
      <c r="F219" s="83">
        <f>F220</f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X219" s="83">
        <f>X220</f>
        <v>0</v>
      </c>
    </row>
    <row r="220" spans="1:24" s="25" customFormat="1" ht="31.5" outlineLevel="3">
      <c r="A220" s="47" t="s">
        <v>94</v>
      </c>
      <c r="B220" s="48" t="s">
        <v>11</v>
      </c>
      <c r="C220" s="48" t="s">
        <v>385</v>
      </c>
      <c r="D220" s="48" t="s">
        <v>95</v>
      </c>
      <c r="E220" s="48"/>
      <c r="F220" s="84"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4">
        <v>0</v>
      </c>
    </row>
    <row r="221" spans="1:24" s="25" customFormat="1" ht="15.75" outlineLevel="3">
      <c r="A221" s="5" t="s">
        <v>359</v>
      </c>
      <c r="B221" s="6" t="s">
        <v>11</v>
      </c>
      <c r="C221" s="6" t="s">
        <v>385</v>
      </c>
      <c r="D221" s="6" t="s">
        <v>358</v>
      </c>
      <c r="E221" s="6"/>
      <c r="F221" s="83">
        <f>F222</f>
        <v>400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3">
        <f>X222</f>
        <v>400</v>
      </c>
    </row>
    <row r="222" spans="1:24" s="25" customFormat="1" ht="47.25" outlineLevel="3">
      <c r="A222" s="47" t="s">
        <v>360</v>
      </c>
      <c r="B222" s="48" t="s">
        <v>11</v>
      </c>
      <c r="C222" s="48" t="s">
        <v>385</v>
      </c>
      <c r="D222" s="48" t="s">
        <v>357</v>
      </c>
      <c r="E222" s="48"/>
      <c r="F222" s="84">
        <v>400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X222" s="84">
        <v>400</v>
      </c>
    </row>
    <row r="223" spans="1:24" s="25" customFormat="1" ht="15.75" outlineLevel="5">
      <c r="A223" s="14" t="s">
        <v>139</v>
      </c>
      <c r="B223" s="9" t="s">
        <v>11</v>
      </c>
      <c r="C223" s="9" t="s">
        <v>240</v>
      </c>
      <c r="D223" s="9" t="s">
        <v>5</v>
      </c>
      <c r="E223" s="9"/>
      <c r="F223" s="81">
        <f>F224+F230</f>
        <v>400</v>
      </c>
      <c r="G223" s="81" t="e">
        <f>G224+#REF!+G230</f>
        <v>#REF!</v>
      </c>
      <c r="H223" s="81" t="e">
        <f>H224+#REF!+H230</f>
        <v>#REF!</v>
      </c>
      <c r="I223" s="81" t="e">
        <f>I224+#REF!+I230</f>
        <v>#REF!</v>
      </c>
      <c r="J223" s="81" t="e">
        <f>J224+#REF!+J230</f>
        <v>#REF!</v>
      </c>
      <c r="K223" s="81" t="e">
        <f>K224+#REF!+K230</f>
        <v>#REF!</v>
      </c>
      <c r="L223" s="81" t="e">
        <f>L224+#REF!+L230</f>
        <v>#REF!</v>
      </c>
      <c r="M223" s="81" t="e">
        <f>M224+#REF!+M230</f>
        <v>#REF!</v>
      </c>
      <c r="N223" s="81" t="e">
        <f>N224+#REF!+N230</f>
        <v>#REF!</v>
      </c>
      <c r="O223" s="81" t="e">
        <f>O224+#REF!+O230</f>
        <v>#REF!</v>
      </c>
      <c r="P223" s="81" t="e">
        <f>P224+#REF!+P230</f>
        <v>#REF!</v>
      </c>
      <c r="Q223" s="81" t="e">
        <f>Q224+#REF!+Q230</f>
        <v>#REF!</v>
      </c>
      <c r="R223" s="81" t="e">
        <f>R224+#REF!+R230</f>
        <v>#REF!</v>
      </c>
      <c r="S223" s="81" t="e">
        <f>S224+#REF!+S230</f>
        <v>#REF!</v>
      </c>
      <c r="T223" s="81" t="e">
        <f>T224+#REF!+T230</f>
        <v>#REF!</v>
      </c>
      <c r="U223" s="81" t="e">
        <f>U224+#REF!+U230</f>
        <v>#REF!</v>
      </c>
      <c r="V223" s="81" t="e">
        <f>V224+#REF!+V230</f>
        <v>#REF!</v>
      </c>
      <c r="W223" s="81" t="e">
        <f>W224+#REF!+W230</f>
        <v>#REF!</v>
      </c>
      <c r="X223" s="81">
        <f>X224+X230</f>
        <v>400</v>
      </c>
    </row>
    <row r="224" spans="1:24" s="25" customFormat="1" ht="33" customHeight="1" outlineLevel="5">
      <c r="A224" s="50" t="s">
        <v>212</v>
      </c>
      <c r="B224" s="19" t="s">
        <v>11</v>
      </c>
      <c r="C224" s="19" t="s">
        <v>272</v>
      </c>
      <c r="D224" s="19" t="s">
        <v>5</v>
      </c>
      <c r="E224" s="19"/>
      <c r="F224" s="82">
        <f>F225+F228</f>
        <v>100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2">
        <f>X225+X228</f>
        <v>100</v>
      </c>
    </row>
    <row r="225" spans="1:24" s="25" customFormat="1" ht="53.25" customHeight="1" outlineLevel="5">
      <c r="A225" s="5" t="s">
        <v>147</v>
      </c>
      <c r="B225" s="6" t="s">
        <v>11</v>
      </c>
      <c r="C225" s="6" t="s">
        <v>273</v>
      </c>
      <c r="D225" s="6" t="s">
        <v>5</v>
      </c>
      <c r="E225" s="6"/>
      <c r="F225" s="83">
        <f>F226</f>
        <v>50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83">
        <f>X226</f>
        <v>50</v>
      </c>
    </row>
    <row r="226" spans="1:24" s="25" customFormat="1" ht="15.75" outlineLevel="5">
      <c r="A226" s="47" t="s">
        <v>92</v>
      </c>
      <c r="B226" s="48" t="s">
        <v>11</v>
      </c>
      <c r="C226" s="48" t="s">
        <v>273</v>
      </c>
      <c r="D226" s="48" t="s">
        <v>93</v>
      </c>
      <c r="E226" s="48"/>
      <c r="F226" s="84">
        <f>F227</f>
        <v>50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4">
        <f>X227</f>
        <v>50</v>
      </c>
    </row>
    <row r="227" spans="1:24" s="25" customFormat="1" ht="31.5" outlineLevel="5">
      <c r="A227" s="47" t="s">
        <v>94</v>
      </c>
      <c r="B227" s="48" t="s">
        <v>11</v>
      </c>
      <c r="C227" s="48" t="s">
        <v>273</v>
      </c>
      <c r="D227" s="48" t="s">
        <v>95</v>
      </c>
      <c r="E227" s="48"/>
      <c r="F227" s="84"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4">
        <v>50</v>
      </c>
    </row>
    <row r="228" spans="1:24" s="25" customFormat="1" ht="31.5" outlineLevel="5">
      <c r="A228" s="5" t="s">
        <v>148</v>
      </c>
      <c r="B228" s="6" t="s">
        <v>11</v>
      </c>
      <c r="C228" s="6" t="s">
        <v>370</v>
      </c>
      <c r="D228" s="6" t="s">
        <v>5</v>
      </c>
      <c r="E228" s="6"/>
      <c r="F228" s="83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3">
        <f>X229</f>
        <v>50</v>
      </c>
    </row>
    <row r="229" spans="1:24" s="25" customFormat="1" ht="94.5" outlineLevel="5">
      <c r="A229" s="94" t="s">
        <v>356</v>
      </c>
      <c r="B229" s="93" t="s">
        <v>11</v>
      </c>
      <c r="C229" s="93" t="s">
        <v>370</v>
      </c>
      <c r="D229" s="93" t="s">
        <v>348</v>
      </c>
      <c r="E229" s="93"/>
      <c r="F229" s="95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95">
        <v>50</v>
      </c>
    </row>
    <row r="230" spans="1:24" s="25" customFormat="1" ht="31.5" outlineLevel="5">
      <c r="A230" s="50" t="s">
        <v>390</v>
      </c>
      <c r="B230" s="19" t="s">
        <v>11</v>
      </c>
      <c r="C230" s="19" t="s">
        <v>368</v>
      </c>
      <c r="D230" s="19" t="s">
        <v>5</v>
      </c>
      <c r="E230" s="48"/>
      <c r="F230" s="82">
        <f>F231</f>
        <v>300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2">
        <f>X231</f>
        <v>300</v>
      </c>
    </row>
    <row r="231" spans="1:24" s="25" customFormat="1" ht="15.75" outlineLevel="5">
      <c r="A231" s="5" t="s">
        <v>92</v>
      </c>
      <c r="B231" s="6" t="s">
        <v>11</v>
      </c>
      <c r="C231" s="6" t="s">
        <v>369</v>
      </c>
      <c r="D231" s="6" t="s">
        <v>93</v>
      </c>
      <c r="E231" s="48"/>
      <c r="F231" s="83">
        <f>F232</f>
        <v>300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3">
        <f>X232</f>
        <v>300</v>
      </c>
    </row>
    <row r="232" spans="1:24" s="25" customFormat="1" ht="31.5" outlineLevel="5">
      <c r="A232" s="56" t="s">
        <v>94</v>
      </c>
      <c r="B232" s="48" t="s">
        <v>11</v>
      </c>
      <c r="C232" s="48" t="s">
        <v>369</v>
      </c>
      <c r="D232" s="48" t="s">
        <v>95</v>
      </c>
      <c r="E232" s="48"/>
      <c r="F232" s="84">
        <v>300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84">
        <v>300</v>
      </c>
    </row>
    <row r="233" spans="1:24" s="25" customFormat="1" ht="18.75" outlineLevel="6">
      <c r="A233" s="16" t="s">
        <v>64</v>
      </c>
      <c r="B233" s="31" t="s">
        <v>55</v>
      </c>
      <c r="C233" s="31" t="s">
        <v>240</v>
      </c>
      <c r="D233" s="31" t="s">
        <v>5</v>
      </c>
      <c r="E233" s="31"/>
      <c r="F233" s="88">
        <f>F258+F234+F246</f>
        <v>21100.72947</v>
      </c>
      <c r="G233" s="18" t="e">
        <f>#REF!+G258</f>
        <v>#REF!</v>
      </c>
      <c r="H233" s="18" t="e">
        <f>#REF!+H258</f>
        <v>#REF!</v>
      </c>
      <c r="I233" s="18" t="e">
        <f>#REF!+I258</f>
        <v>#REF!</v>
      </c>
      <c r="J233" s="18" t="e">
        <f>#REF!+J258</f>
        <v>#REF!</v>
      </c>
      <c r="K233" s="18" t="e">
        <f>#REF!+K258</f>
        <v>#REF!</v>
      </c>
      <c r="L233" s="18" t="e">
        <f>#REF!+L258</f>
        <v>#REF!</v>
      </c>
      <c r="M233" s="18" t="e">
        <f>#REF!+M258</f>
        <v>#REF!</v>
      </c>
      <c r="N233" s="18" t="e">
        <f>#REF!+N258</f>
        <v>#REF!</v>
      </c>
      <c r="O233" s="18" t="e">
        <f>#REF!+O258</f>
        <v>#REF!</v>
      </c>
      <c r="P233" s="18" t="e">
        <f>#REF!+P258</f>
        <v>#REF!</v>
      </c>
      <c r="Q233" s="18" t="e">
        <f>#REF!+Q258</f>
        <v>#REF!</v>
      </c>
      <c r="R233" s="18" t="e">
        <f>#REF!+R258</f>
        <v>#REF!</v>
      </c>
      <c r="S233" s="18" t="e">
        <f>#REF!+S258</f>
        <v>#REF!</v>
      </c>
      <c r="T233" s="18" t="e">
        <f>#REF!+T258</f>
        <v>#REF!</v>
      </c>
      <c r="U233" s="18" t="e">
        <f>#REF!+U258</f>
        <v>#REF!</v>
      </c>
      <c r="V233" s="18" t="e">
        <f>#REF!+V258</f>
        <v>#REF!</v>
      </c>
      <c r="X233" s="88">
        <f>X258+X234+X246</f>
        <v>17000.72947</v>
      </c>
    </row>
    <row r="234" spans="1:24" s="25" customFormat="1" ht="18.75" outlineLevel="6">
      <c r="A234" s="69" t="s">
        <v>203</v>
      </c>
      <c r="B234" s="9" t="s">
        <v>201</v>
      </c>
      <c r="C234" s="9" t="s">
        <v>240</v>
      </c>
      <c r="D234" s="9" t="s">
        <v>5</v>
      </c>
      <c r="E234" s="9"/>
      <c r="F234" s="81">
        <f>F235+F240</f>
        <v>4600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1">
        <f>X235+X240</f>
        <v>5000</v>
      </c>
    </row>
    <row r="235" spans="1:24" s="25" customFormat="1" ht="31.5" outlineLevel="6">
      <c r="A235" s="21" t="s">
        <v>130</v>
      </c>
      <c r="B235" s="9" t="s">
        <v>201</v>
      </c>
      <c r="C235" s="9" t="s">
        <v>241</v>
      </c>
      <c r="D235" s="9" t="s">
        <v>5</v>
      </c>
      <c r="E235" s="9"/>
      <c r="F235" s="81">
        <f>F236</f>
        <v>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1">
        <f>X236</f>
        <v>0</v>
      </c>
    </row>
    <row r="236" spans="1:24" s="25" customFormat="1" ht="31.5" outlineLevel="6">
      <c r="A236" s="21" t="s">
        <v>132</v>
      </c>
      <c r="B236" s="9" t="s">
        <v>201</v>
      </c>
      <c r="C236" s="9" t="s">
        <v>242</v>
      </c>
      <c r="D236" s="9" t="s">
        <v>5</v>
      </c>
      <c r="E236" s="9"/>
      <c r="F236" s="81">
        <f>F237</f>
        <v>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1">
        <f>X237</f>
        <v>0</v>
      </c>
    </row>
    <row r="237" spans="1:24" s="25" customFormat="1" ht="18.75" outlineLevel="6">
      <c r="A237" s="87" t="s">
        <v>202</v>
      </c>
      <c r="B237" s="19" t="s">
        <v>201</v>
      </c>
      <c r="C237" s="19" t="s">
        <v>274</v>
      </c>
      <c r="D237" s="19" t="s">
        <v>5</v>
      </c>
      <c r="E237" s="19"/>
      <c r="F237" s="82">
        <f>F238</f>
        <v>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2">
        <f>X238</f>
        <v>0</v>
      </c>
    </row>
    <row r="238" spans="1:24" s="25" customFormat="1" ht="20.25" customHeight="1" outlineLevel="6">
      <c r="A238" s="5" t="s">
        <v>92</v>
      </c>
      <c r="B238" s="6" t="s">
        <v>201</v>
      </c>
      <c r="C238" s="6" t="s">
        <v>274</v>
      </c>
      <c r="D238" s="6" t="s">
        <v>93</v>
      </c>
      <c r="E238" s="6"/>
      <c r="F238" s="83">
        <f>F239</f>
        <v>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3">
        <f>X239</f>
        <v>0</v>
      </c>
    </row>
    <row r="239" spans="1:24" s="25" customFormat="1" ht="31.5" outlineLevel="6">
      <c r="A239" s="47" t="s">
        <v>94</v>
      </c>
      <c r="B239" s="48" t="s">
        <v>201</v>
      </c>
      <c r="C239" s="48" t="s">
        <v>274</v>
      </c>
      <c r="D239" s="48" t="s">
        <v>95</v>
      </c>
      <c r="E239" s="48"/>
      <c r="F239" s="84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4"/>
    </row>
    <row r="240" spans="1:24" s="25" customFormat="1" ht="15.75" outlineLevel="6">
      <c r="A240" s="14" t="s">
        <v>139</v>
      </c>
      <c r="B240" s="12" t="s">
        <v>201</v>
      </c>
      <c r="C240" s="12" t="s">
        <v>240</v>
      </c>
      <c r="D240" s="12" t="s">
        <v>5</v>
      </c>
      <c r="E240" s="12"/>
      <c r="F240" s="13">
        <f>F241</f>
        <v>4600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X240" s="13">
        <f>X241</f>
        <v>5000</v>
      </c>
    </row>
    <row r="241" spans="1:24" s="25" customFormat="1" ht="31.5" outlineLevel="6">
      <c r="A241" s="63" t="s">
        <v>393</v>
      </c>
      <c r="B241" s="61" t="s">
        <v>201</v>
      </c>
      <c r="C241" s="61" t="s">
        <v>376</v>
      </c>
      <c r="D241" s="61" t="s">
        <v>5</v>
      </c>
      <c r="E241" s="61"/>
      <c r="F241" s="62">
        <f>F242</f>
        <v>4600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X241" s="62">
        <f>X242</f>
        <v>5000</v>
      </c>
    </row>
    <row r="242" spans="1:24" s="25" customFormat="1" ht="33.75" customHeight="1" outlineLevel="6">
      <c r="A242" s="5" t="s">
        <v>377</v>
      </c>
      <c r="B242" s="6" t="s">
        <v>201</v>
      </c>
      <c r="C242" s="6" t="s">
        <v>375</v>
      </c>
      <c r="D242" s="6" t="s">
        <v>5</v>
      </c>
      <c r="E242" s="12"/>
      <c r="F242" s="7">
        <f>F243</f>
        <v>4600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X242" s="7">
        <f>X243</f>
        <v>5000</v>
      </c>
    </row>
    <row r="243" spans="1:24" s="25" customFormat="1" ht="15.75" outlineLevel="6">
      <c r="A243" s="47" t="s">
        <v>92</v>
      </c>
      <c r="B243" s="48" t="s">
        <v>201</v>
      </c>
      <c r="C243" s="48" t="s">
        <v>375</v>
      </c>
      <c r="D243" s="48" t="s">
        <v>93</v>
      </c>
      <c r="E243" s="12"/>
      <c r="F243" s="49">
        <f>F245+F244</f>
        <v>4600</v>
      </c>
      <c r="G243" s="49">
        <f aca="true" t="shared" si="32" ref="G243:X243">G245+G244</f>
        <v>0</v>
      </c>
      <c r="H243" s="49">
        <f t="shared" si="32"/>
        <v>0</v>
      </c>
      <c r="I243" s="49">
        <f t="shared" si="32"/>
        <v>0</v>
      </c>
      <c r="J243" s="49">
        <f t="shared" si="32"/>
        <v>0</v>
      </c>
      <c r="K243" s="49">
        <f t="shared" si="32"/>
        <v>0</v>
      </c>
      <c r="L243" s="49">
        <f t="shared" si="32"/>
        <v>0</v>
      </c>
      <c r="M243" s="49">
        <f t="shared" si="32"/>
        <v>0</v>
      </c>
      <c r="N243" s="49">
        <f t="shared" si="32"/>
        <v>0</v>
      </c>
      <c r="O243" s="49">
        <f t="shared" si="32"/>
        <v>0</v>
      </c>
      <c r="P243" s="49">
        <f t="shared" si="32"/>
        <v>0</v>
      </c>
      <c r="Q243" s="49">
        <f t="shared" si="32"/>
        <v>0</v>
      </c>
      <c r="R243" s="49">
        <f t="shared" si="32"/>
        <v>0</v>
      </c>
      <c r="S243" s="49">
        <f t="shared" si="32"/>
        <v>0</v>
      </c>
      <c r="T243" s="49">
        <f t="shared" si="32"/>
        <v>0</v>
      </c>
      <c r="U243" s="49">
        <f t="shared" si="32"/>
        <v>0</v>
      </c>
      <c r="V243" s="49">
        <f t="shared" si="32"/>
        <v>0</v>
      </c>
      <c r="W243" s="49">
        <f t="shared" si="32"/>
        <v>0</v>
      </c>
      <c r="X243" s="49">
        <f t="shared" si="32"/>
        <v>5000</v>
      </c>
    </row>
    <row r="244" spans="1:24" s="25" customFormat="1" ht="31.5" outlineLevel="6">
      <c r="A244" s="47" t="s">
        <v>342</v>
      </c>
      <c r="B244" s="48" t="s">
        <v>201</v>
      </c>
      <c r="C244" s="48" t="s">
        <v>375</v>
      </c>
      <c r="D244" s="48" t="s">
        <v>343</v>
      </c>
      <c r="E244" s="12"/>
      <c r="F244" s="49">
        <v>500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X244" s="49">
        <v>900</v>
      </c>
    </row>
    <row r="245" spans="1:24" s="25" customFormat="1" ht="31.5" outlineLevel="6">
      <c r="A245" s="47" t="s">
        <v>94</v>
      </c>
      <c r="B245" s="48" t="s">
        <v>201</v>
      </c>
      <c r="C245" s="48" t="s">
        <v>375</v>
      </c>
      <c r="D245" s="48" t="s">
        <v>95</v>
      </c>
      <c r="E245" s="12"/>
      <c r="F245" s="49">
        <v>4100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X245" s="49">
        <v>4100</v>
      </c>
    </row>
    <row r="246" spans="1:24" s="25" customFormat="1" ht="18.75" outlineLevel="6">
      <c r="A246" s="69" t="s">
        <v>228</v>
      </c>
      <c r="B246" s="9" t="s">
        <v>229</v>
      </c>
      <c r="C246" s="9" t="s">
        <v>240</v>
      </c>
      <c r="D246" s="9" t="s">
        <v>5</v>
      </c>
      <c r="E246" s="48"/>
      <c r="F246" s="81">
        <f>F247</f>
        <v>16500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1">
        <f>X247</f>
        <v>12000</v>
      </c>
    </row>
    <row r="247" spans="1:24" s="25" customFormat="1" ht="18.75" outlineLevel="6">
      <c r="A247" s="14" t="s">
        <v>149</v>
      </c>
      <c r="B247" s="9" t="s">
        <v>229</v>
      </c>
      <c r="C247" s="9" t="s">
        <v>240</v>
      </c>
      <c r="D247" s="9" t="s">
        <v>5</v>
      </c>
      <c r="E247" s="48"/>
      <c r="F247" s="81">
        <f>F248</f>
        <v>16500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1">
        <f>X248</f>
        <v>12000</v>
      </c>
    </row>
    <row r="248" spans="1:24" s="25" customFormat="1" ht="31.5" outlineLevel="6">
      <c r="A248" s="50" t="s">
        <v>213</v>
      </c>
      <c r="B248" s="19" t="s">
        <v>229</v>
      </c>
      <c r="C248" s="19" t="s">
        <v>275</v>
      </c>
      <c r="D248" s="19" t="s">
        <v>5</v>
      </c>
      <c r="E248" s="19"/>
      <c r="F248" s="82">
        <f>F255+F249</f>
        <v>16500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2">
        <f>X255+X249</f>
        <v>12000</v>
      </c>
    </row>
    <row r="249" spans="1:24" s="25" customFormat="1" ht="47.25" outlineLevel="6">
      <c r="A249" s="5" t="s">
        <v>199</v>
      </c>
      <c r="B249" s="6" t="s">
        <v>229</v>
      </c>
      <c r="C249" s="6" t="s">
        <v>276</v>
      </c>
      <c r="D249" s="6" t="s">
        <v>5</v>
      </c>
      <c r="E249" s="6"/>
      <c r="F249" s="83">
        <f>F250+F253</f>
        <v>16500</v>
      </c>
      <c r="G249" s="83">
        <f aca="true" t="shared" si="33" ref="G249:X249">G250+G253</f>
        <v>0</v>
      </c>
      <c r="H249" s="83">
        <f t="shared" si="33"/>
        <v>0</v>
      </c>
      <c r="I249" s="83">
        <f t="shared" si="33"/>
        <v>0</v>
      </c>
      <c r="J249" s="83">
        <f t="shared" si="33"/>
        <v>0</v>
      </c>
      <c r="K249" s="83">
        <f t="shared" si="33"/>
        <v>0</v>
      </c>
      <c r="L249" s="83">
        <f t="shared" si="33"/>
        <v>0</v>
      </c>
      <c r="M249" s="83">
        <f t="shared" si="33"/>
        <v>0</v>
      </c>
      <c r="N249" s="83">
        <f t="shared" si="33"/>
        <v>0</v>
      </c>
      <c r="O249" s="83">
        <f t="shared" si="33"/>
        <v>0</v>
      </c>
      <c r="P249" s="83">
        <f t="shared" si="33"/>
        <v>0</v>
      </c>
      <c r="Q249" s="83">
        <f t="shared" si="33"/>
        <v>0</v>
      </c>
      <c r="R249" s="83">
        <f t="shared" si="33"/>
        <v>0</v>
      </c>
      <c r="S249" s="83">
        <f t="shared" si="33"/>
        <v>0</v>
      </c>
      <c r="T249" s="83">
        <f t="shared" si="33"/>
        <v>0</v>
      </c>
      <c r="U249" s="83">
        <f t="shared" si="33"/>
        <v>0</v>
      </c>
      <c r="V249" s="83">
        <f t="shared" si="33"/>
        <v>0</v>
      </c>
      <c r="W249" s="83">
        <f t="shared" si="33"/>
        <v>0</v>
      </c>
      <c r="X249" s="83">
        <f t="shared" si="33"/>
        <v>12000</v>
      </c>
    </row>
    <row r="250" spans="1:24" s="25" customFormat="1" ht="18.75" outlineLevel="6">
      <c r="A250" s="47" t="s">
        <v>92</v>
      </c>
      <c r="B250" s="48" t="s">
        <v>229</v>
      </c>
      <c r="C250" s="48" t="s">
        <v>276</v>
      </c>
      <c r="D250" s="48" t="s">
        <v>93</v>
      </c>
      <c r="E250" s="48"/>
      <c r="F250" s="84">
        <f>F252+F251</f>
        <v>9372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4">
        <f>X252+X251</f>
        <v>9160</v>
      </c>
    </row>
    <row r="251" spans="1:24" s="25" customFormat="1" ht="31.5" outlineLevel="6">
      <c r="A251" s="47" t="s">
        <v>342</v>
      </c>
      <c r="B251" s="48" t="s">
        <v>229</v>
      </c>
      <c r="C251" s="48" t="s">
        <v>276</v>
      </c>
      <c r="D251" s="48" t="s">
        <v>343</v>
      </c>
      <c r="E251" s="48"/>
      <c r="F251" s="84">
        <v>9372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4">
        <v>3160</v>
      </c>
    </row>
    <row r="252" spans="1:24" s="25" customFormat="1" ht="31.5" outlineLevel="6">
      <c r="A252" s="47" t="s">
        <v>94</v>
      </c>
      <c r="B252" s="48" t="s">
        <v>229</v>
      </c>
      <c r="C252" s="48" t="s">
        <v>276</v>
      </c>
      <c r="D252" s="48" t="s">
        <v>95</v>
      </c>
      <c r="E252" s="48"/>
      <c r="F252" s="84">
        <v>0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84">
        <v>6000</v>
      </c>
    </row>
    <row r="253" spans="1:24" s="25" customFormat="1" ht="18.75" outlineLevel="6">
      <c r="A253" s="47" t="s">
        <v>359</v>
      </c>
      <c r="B253" s="48" t="s">
        <v>229</v>
      </c>
      <c r="C253" s="48" t="s">
        <v>276</v>
      </c>
      <c r="D253" s="48" t="s">
        <v>358</v>
      </c>
      <c r="E253" s="48"/>
      <c r="F253" s="84">
        <f>F254</f>
        <v>7128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X253" s="84">
        <f>X254</f>
        <v>2840</v>
      </c>
    </row>
    <row r="254" spans="1:24" s="25" customFormat="1" ht="47.25" outlineLevel="6">
      <c r="A254" s="47" t="s">
        <v>360</v>
      </c>
      <c r="B254" s="48" t="s">
        <v>229</v>
      </c>
      <c r="C254" s="48" t="s">
        <v>276</v>
      </c>
      <c r="D254" s="48" t="s">
        <v>357</v>
      </c>
      <c r="E254" s="48"/>
      <c r="F254" s="84">
        <v>7128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X254" s="84">
        <v>2840</v>
      </c>
    </row>
    <row r="255" spans="1:24" s="25" customFormat="1" ht="32.25" customHeight="1" outlineLevel="6">
      <c r="A255" s="5" t="s">
        <v>230</v>
      </c>
      <c r="B255" s="6" t="s">
        <v>229</v>
      </c>
      <c r="C255" s="6" t="s">
        <v>277</v>
      </c>
      <c r="D255" s="6" t="s">
        <v>5</v>
      </c>
      <c r="E255" s="6"/>
      <c r="F255" s="83">
        <f>F256</f>
        <v>0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3">
        <f>X256</f>
        <v>0</v>
      </c>
    </row>
    <row r="256" spans="1:24" s="25" customFormat="1" ht="18.75" outlineLevel="6">
      <c r="A256" s="47" t="s">
        <v>92</v>
      </c>
      <c r="B256" s="48" t="s">
        <v>229</v>
      </c>
      <c r="C256" s="48" t="s">
        <v>277</v>
      </c>
      <c r="D256" s="48" t="s">
        <v>93</v>
      </c>
      <c r="E256" s="48"/>
      <c r="F256" s="84">
        <f>F257</f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4">
        <f>X257</f>
        <v>0</v>
      </c>
    </row>
    <row r="257" spans="1:24" s="25" customFormat="1" ht="31.5" outlineLevel="6">
      <c r="A257" s="47" t="s">
        <v>94</v>
      </c>
      <c r="B257" s="48" t="s">
        <v>229</v>
      </c>
      <c r="C257" s="48" t="s">
        <v>277</v>
      </c>
      <c r="D257" s="48" t="s">
        <v>95</v>
      </c>
      <c r="E257" s="48"/>
      <c r="F257" s="84">
        <v>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4">
        <v>0</v>
      </c>
    </row>
    <row r="258" spans="1:24" s="25" customFormat="1" ht="17.25" customHeight="1" outlineLevel="3">
      <c r="A258" s="8" t="s">
        <v>36</v>
      </c>
      <c r="B258" s="9" t="s">
        <v>12</v>
      </c>
      <c r="C258" s="9" t="s">
        <v>240</v>
      </c>
      <c r="D258" s="9" t="s">
        <v>5</v>
      </c>
      <c r="E258" s="9"/>
      <c r="F258" s="81">
        <f>+F259</f>
        <v>0.72947</v>
      </c>
      <c r="G258" s="10" t="e">
        <f>#REF!+#REF!</f>
        <v>#REF!</v>
      </c>
      <c r="H258" s="10" t="e">
        <f>#REF!+#REF!</f>
        <v>#REF!</v>
      </c>
      <c r="I258" s="10" t="e">
        <f>#REF!+#REF!</f>
        <v>#REF!</v>
      </c>
      <c r="J258" s="10" t="e">
        <f>#REF!+#REF!</f>
        <v>#REF!</v>
      </c>
      <c r="K258" s="10" t="e">
        <f>#REF!+#REF!</f>
        <v>#REF!</v>
      </c>
      <c r="L258" s="10" t="e">
        <f>#REF!+#REF!</f>
        <v>#REF!</v>
      </c>
      <c r="M258" s="10" t="e">
        <f>#REF!+#REF!</f>
        <v>#REF!</v>
      </c>
      <c r="N258" s="10" t="e">
        <f>#REF!+#REF!</f>
        <v>#REF!</v>
      </c>
      <c r="O258" s="10" t="e">
        <f>#REF!+#REF!</f>
        <v>#REF!</v>
      </c>
      <c r="P258" s="10" t="e">
        <f>#REF!+#REF!</f>
        <v>#REF!</v>
      </c>
      <c r="Q258" s="10" t="e">
        <f>#REF!+#REF!</f>
        <v>#REF!</v>
      </c>
      <c r="R258" s="10" t="e">
        <f>#REF!+#REF!</f>
        <v>#REF!</v>
      </c>
      <c r="S258" s="10" t="e">
        <f>#REF!+#REF!</f>
        <v>#REF!</v>
      </c>
      <c r="T258" s="10" t="e">
        <f>#REF!+#REF!</f>
        <v>#REF!</v>
      </c>
      <c r="U258" s="10" t="e">
        <f>#REF!+#REF!</f>
        <v>#REF!</v>
      </c>
      <c r="V258" s="10" t="e">
        <f>#REF!+#REF!</f>
        <v>#REF!</v>
      </c>
      <c r="X258" s="81">
        <f>+X259</f>
        <v>0.72947</v>
      </c>
    </row>
    <row r="259" spans="1:24" s="25" customFormat="1" ht="17.25" customHeight="1" outlineLevel="3">
      <c r="A259" s="21" t="s">
        <v>130</v>
      </c>
      <c r="B259" s="9" t="s">
        <v>12</v>
      </c>
      <c r="C259" s="9" t="s">
        <v>241</v>
      </c>
      <c r="D259" s="9" t="s">
        <v>5</v>
      </c>
      <c r="E259" s="9"/>
      <c r="F259" s="81">
        <f>F260</f>
        <v>0.72947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81">
        <f>X260</f>
        <v>0.72947</v>
      </c>
    </row>
    <row r="260" spans="1:24" s="25" customFormat="1" ht="17.25" customHeight="1" outlineLevel="3">
      <c r="A260" s="21" t="s">
        <v>132</v>
      </c>
      <c r="B260" s="9" t="s">
        <v>12</v>
      </c>
      <c r="C260" s="9" t="s">
        <v>242</v>
      </c>
      <c r="D260" s="9" t="s">
        <v>5</v>
      </c>
      <c r="E260" s="9"/>
      <c r="F260" s="81">
        <f>F261+F267</f>
        <v>0.72947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81">
        <f>X261+X267</f>
        <v>0.72947</v>
      </c>
    </row>
    <row r="261" spans="1:24" s="25" customFormat="1" ht="50.25" customHeight="1" outlineLevel="3">
      <c r="A261" s="63" t="s">
        <v>181</v>
      </c>
      <c r="B261" s="19" t="s">
        <v>12</v>
      </c>
      <c r="C261" s="19" t="s">
        <v>278</v>
      </c>
      <c r="D261" s="19" t="s">
        <v>5</v>
      </c>
      <c r="E261" s="19"/>
      <c r="F261" s="105">
        <f>F262+F265</f>
        <v>0.72947</v>
      </c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7"/>
      <c r="X261" s="105">
        <f>X262+X265</f>
        <v>0.72947</v>
      </c>
    </row>
    <row r="262" spans="1:24" s="25" customFormat="1" ht="18" customHeight="1" outlineLevel="3">
      <c r="A262" s="5" t="s">
        <v>91</v>
      </c>
      <c r="B262" s="6" t="s">
        <v>12</v>
      </c>
      <c r="C262" s="6" t="s">
        <v>278</v>
      </c>
      <c r="D262" s="6" t="s">
        <v>90</v>
      </c>
      <c r="E262" s="6"/>
      <c r="F262" s="83">
        <f>F263+F264</f>
        <v>0.61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83">
        <f>X263+X264</f>
        <v>0.61</v>
      </c>
    </row>
    <row r="263" spans="1:24" s="25" customFormat="1" ht="17.25" customHeight="1" outlineLevel="3">
      <c r="A263" s="47" t="s">
        <v>233</v>
      </c>
      <c r="B263" s="48" t="s">
        <v>12</v>
      </c>
      <c r="C263" s="48" t="s">
        <v>278</v>
      </c>
      <c r="D263" s="48" t="s">
        <v>88</v>
      </c>
      <c r="E263" s="48"/>
      <c r="F263" s="84">
        <v>0.47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84">
        <v>0.47</v>
      </c>
    </row>
    <row r="264" spans="1:24" s="25" customFormat="1" ht="50.25" customHeight="1" outlineLevel="3">
      <c r="A264" s="47" t="s">
        <v>234</v>
      </c>
      <c r="B264" s="48" t="s">
        <v>12</v>
      </c>
      <c r="C264" s="48" t="s">
        <v>278</v>
      </c>
      <c r="D264" s="48" t="s">
        <v>235</v>
      </c>
      <c r="E264" s="48"/>
      <c r="F264" s="84">
        <v>0.14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X264" s="84">
        <v>0.14</v>
      </c>
    </row>
    <row r="265" spans="1:24" s="25" customFormat="1" ht="17.25" customHeight="1" outlineLevel="3">
      <c r="A265" s="5" t="s">
        <v>92</v>
      </c>
      <c r="B265" s="6" t="s">
        <v>12</v>
      </c>
      <c r="C265" s="6" t="s">
        <v>278</v>
      </c>
      <c r="D265" s="6" t="s">
        <v>93</v>
      </c>
      <c r="E265" s="6"/>
      <c r="F265" s="83">
        <f>F266</f>
        <v>0.11947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X265" s="83">
        <f>X266</f>
        <v>0.11947</v>
      </c>
    </row>
    <row r="266" spans="1:24" s="25" customFormat="1" ht="17.25" customHeight="1" outlineLevel="3">
      <c r="A266" s="47" t="s">
        <v>94</v>
      </c>
      <c r="B266" s="48" t="s">
        <v>12</v>
      </c>
      <c r="C266" s="48" t="s">
        <v>278</v>
      </c>
      <c r="D266" s="48" t="s">
        <v>95</v>
      </c>
      <c r="E266" s="48"/>
      <c r="F266" s="84">
        <v>0.11947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X266" s="84">
        <v>0.11947</v>
      </c>
    </row>
    <row r="267" spans="1:24" s="25" customFormat="1" ht="17.25" customHeight="1" outlineLevel="3">
      <c r="A267" s="50" t="s">
        <v>200</v>
      </c>
      <c r="B267" s="19" t="s">
        <v>12</v>
      </c>
      <c r="C267" s="19" t="s">
        <v>279</v>
      </c>
      <c r="D267" s="19" t="s">
        <v>5</v>
      </c>
      <c r="E267" s="19"/>
      <c r="F267" s="20">
        <f>F268</f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X267" s="20">
        <f>X268</f>
        <v>0</v>
      </c>
    </row>
    <row r="268" spans="1:24" s="25" customFormat="1" ht="17.25" customHeight="1" outlineLevel="3">
      <c r="A268" s="5" t="s">
        <v>92</v>
      </c>
      <c r="B268" s="6" t="s">
        <v>12</v>
      </c>
      <c r="C268" s="6" t="s">
        <v>279</v>
      </c>
      <c r="D268" s="6" t="s">
        <v>93</v>
      </c>
      <c r="E268" s="6"/>
      <c r="F268" s="7">
        <f>F269</f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X268" s="7">
        <f>X269</f>
        <v>0</v>
      </c>
    </row>
    <row r="269" spans="1:24" s="25" customFormat="1" ht="17.25" customHeight="1" outlineLevel="3">
      <c r="A269" s="47" t="s">
        <v>94</v>
      </c>
      <c r="B269" s="48" t="s">
        <v>12</v>
      </c>
      <c r="C269" s="48" t="s">
        <v>279</v>
      </c>
      <c r="D269" s="48" t="s">
        <v>95</v>
      </c>
      <c r="E269" s="48"/>
      <c r="F269" s="49"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X269" s="49">
        <v>0</v>
      </c>
    </row>
    <row r="270" spans="1:24" s="25" customFormat="1" ht="18.75" outlineLevel="6">
      <c r="A270" s="16" t="s">
        <v>54</v>
      </c>
      <c r="B270" s="17" t="s">
        <v>53</v>
      </c>
      <c r="C270" s="17" t="s">
        <v>240</v>
      </c>
      <c r="D270" s="17" t="s">
        <v>5</v>
      </c>
      <c r="E270" s="17"/>
      <c r="F270" s="80">
        <f>F271+F295+F323+F339+F344+F355</f>
        <v>601277.202</v>
      </c>
      <c r="G270" s="18" t="e">
        <f aca="true" t="shared" si="34" ref="G270:V270">G276+G295+G344+G355</f>
        <v>#REF!</v>
      </c>
      <c r="H270" s="18" t="e">
        <f t="shared" si="34"/>
        <v>#REF!</v>
      </c>
      <c r="I270" s="18" t="e">
        <f t="shared" si="34"/>
        <v>#REF!</v>
      </c>
      <c r="J270" s="18" t="e">
        <f t="shared" si="34"/>
        <v>#REF!</v>
      </c>
      <c r="K270" s="18" t="e">
        <f t="shared" si="34"/>
        <v>#REF!</v>
      </c>
      <c r="L270" s="18" t="e">
        <f t="shared" si="34"/>
        <v>#REF!</v>
      </c>
      <c r="M270" s="18" t="e">
        <f t="shared" si="34"/>
        <v>#REF!</v>
      </c>
      <c r="N270" s="18" t="e">
        <f t="shared" si="34"/>
        <v>#REF!</v>
      </c>
      <c r="O270" s="18" t="e">
        <f t="shared" si="34"/>
        <v>#REF!</v>
      </c>
      <c r="P270" s="18" t="e">
        <f t="shared" si="34"/>
        <v>#REF!</v>
      </c>
      <c r="Q270" s="18" t="e">
        <f t="shared" si="34"/>
        <v>#REF!</v>
      </c>
      <c r="R270" s="18" t="e">
        <f t="shared" si="34"/>
        <v>#REF!</v>
      </c>
      <c r="S270" s="18" t="e">
        <f t="shared" si="34"/>
        <v>#REF!</v>
      </c>
      <c r="T270" s="18" t="e">
        <f t="shared" si="34"/>
        <v>#REF!</v>
      </c>
      <c r="U270" s="18" t="e">
        <f t="shared" si="34"/>
        <v>#REF!</v>
      </c>
      <c r="V270" s="18" t="e">
        <f t="shared" si="34"/>
        <v>#REF!</v>
      </c>
      <c r="X270" s="80">
        <f>X271+X295+X323+X339+X344+X355</f>
        <v>610967.1020000001</v>
      </c>
    </row>
    <row r="271" spans="1:24" s="25" customFormat="1" ht="18.75" outlineLevel="6">
      <c r="A271" s="16" t="s">
        <v>44</v>
      </c>
      <c r="B271" s="17" t="s">
        <v>20</v>
      </c>
      <c r="C271" s="17" t="s">
        <v>240</v>
      </c>
      <c r="D271" s="17" t="s">
        <v>5</v>
      </c>
      <c r="E271" s="17"/>
      <c r="F271" s="80">
        <f>F276+F272</f>
        <v>127801.7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0">
        <f>X276+X272</f>
        <v>127801.7</v>
      </c>
    </row>
    <row r="272" spans="1:24" s="25" customFormat="1" ht="31.5" outlineLevel="6">
      <c r="A272" s="21" t="s">
        <v>130</v>
      </c>
      <c r="B272" s="9" t="s">
        <v>20</v>
      </c>
      <c r="C272" s="9" t="s">
        <v>241</v>
      </c>
      <c r="D272" s="9" t="s">
        <v>5</v>
      </c>
      <c r="E272" s="9"/>
      <c r="F272" s="81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81">
        <f>X273</f>
        <v>0</v>
      </c>
    </row>
    <row r="273" spans="1:24" s="25" customFormat="1" ht="31.5" outlineLevel="6">
      <c r="A273" s="21" t="s">
        <v>132</v>
      </c>
      <c r="B273" s="9" t="s">
        <v>20</v>
      </c>
      <c r="C273" s="9" t="s">
        <v>242</v>
      </c>
      <c r="D273" s="9" t="s">
        <v>5</v>
      </c>
      <c r="E273" s="9"/>
      <c r="F273" s="81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1">
        <f>X274</f>
        <v>0</v>
      </c>
    </row>
    <row r="274" spans="1:24" s="25" customFormat="1" ht="31.5" outlineLevel="6">
      <c r="A274" s="50" t="s">
        <v>363</v>
      </c>
      <c r="B274" s="19" t="s">
        <v>20</v>
      </c>
      <c r="C274" s="19" t="s">
        <v>371</v>
      </c>
      <c r="D274" s="19" t="s">
        <v>5</v>
      </c>
      <c r="E274" s="19"/>
      <c r="F274" s="82">
        <f>F275</f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2">
        <f>X275</f>
        <v>0</v>
      </c>
    </row>
    <row r="275" spans="1:24" s="25" customFormat="1" ht="18.75" outlineLevel="6">
      <c r="A275" s="5" t="s">
        <v>84</v>
      </c>
      <c r="B275" s="6" t="s">
        <v>20</v>
      </c>
      <c r="C275" s="6" t="s">
        <v>371</v>
      </c>
      <c r="D275" s="6" t="s">
        <v>85</v>
      </c>
      <c r="E275" s="6"/>
      <c r="F275" s="83">
        <v>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X275" s="83">
        <v>0</v>
      </c>
    </row>
    <row r="276" spans="1:24" s="25" customFormat="1" ht="15.75" outlineLevel="6">
      <c r="A276" s="69" t="s">
        <v>214</v>
      </c>
      <c r="B276" s="9" t="s">
        <v>20</v>
      </c>
      <c r="C276" s="9" t="s">
        <v>280</v>
      </c>
      <c r="D276" s="9" t="s">
        <v>5</v>
      </c>
      <c r="E276" s="9"/>
      <c r="F276" s="81">
        <f>F277+F287+F291</f>
        <v>127801.7</v>
      </c>
      <c r="G276" s="10">
        <f aca="true" t="shared" si="35" ref="G276:V276">G277</f>
        <v>0</v>
      </c>
      <c r="H276" s="10">
        <f t="shared" si="35"/>
        <v>0</v>
      </c>
      <c r="I276" s="10">
        <f t="shared" si="35"/>
        <v>0</v>
      </c>
      <c r="J276" s="10">
        <f t="shared" si="35"/>
        <v>0</v>
      </c>
      <c r="K276" s="10">
        <f t="shared" si="35"/>
        <v>0</v>
      </c>
      <c r="L276" s="10">
        <f t="shared" si="35"/>
        <v>0</v>
      </c>
      <c r="M276" s="10">
        <f t="shared" si="35"/>
        <v>0</v>
      </c>
      <c r="N276" s="10">
        <f t="shared" si="35"/>
        <v>0</v>
      </c>
      <c r="O276" s="10">
        <f t="shared" si="35"/>
        <v>0</v>
      </c>
      <c r="P276" s="10">
        <f t="shared" si="35"/>
        <v>0</v>
      </c>
      <c r="Q276" s="10">
        <f t="shared" si="35"/>
        <v>0</v>
      </c>
      <c r="R276" s="10">
        <f t="shared" si="35"/>
        <v>0</v>
      </c>
      <c r="S276" s="10">
        <f t="shared" si="35"/>
        <v>0</v>
      </c>
      <c r="T276" s="10">
        <f t="shared" si="35"/>
        <v>0</v>
      </c>
      <c r="U276" s="10">
        <f t="shared" si="35"/>
        <v>0</v>
      </c>
      <c r="V276" s="10">
        <f t="shared" si="35"/>
        <v>0</v>
      </c>
      <c r="X276" s="81">
        <f>X277+X287+X291</f>
        <v>127801.7</v>
      </c>
    </row>
    <row r="277" spans="1:24" s="25" customFormat="1" ht="19.5" customHeight="1" outlineLevel="6">
      <c r="A277" s="69" t="s">
        <v>150</v>
      </c>
      <c r="B277" s="12" t="s">
        <v>20</v>
      </c>
      <c r="C277" s="12" t="s">
        <v>281</v>
      </c>
      <c r="D277" s="12" t="s">
        <v>5</v>
      </c>
      <c r="E277" s="12"/>
      <c r="F277" s="86">
        <f>F278+F281+F284</f>
        <v>127801.7</v>
      </c>
      <c r="G277" s="13">
        <f aca="true" t="shared" si="36" ref="G277:V277">G278</f>
        <v>0</v>
      </c>
      <c r="H277" s="13">
        <f t="shared" si="36"/>
        <v>0</v>
      </c>
      <c r="I277" s="13">
        <f t="shared" si="36"/>
        <v>0</v>
      </c>
      <c r="J277" s="13">
        <f t="shared" si="36"/>
        <v>0</v>
      </c>
      <c r="K277" s="13">
        <f t="shared" si="36"/>
        <v>0</v>
      </c>
      <c r="L277" s="13">
        <f t="shared" si="36"/>
        <v>0</v>
      </c>
      <c r="M277" s="13">
        <f t="shared" si="36"/>
        <v>0</v>
      </c>
      <c r="N277" s="13">
        <f t="shared" si="36"/>
        <v>0</v>
      </c>
      <c r="O277" s="13">
        <f t="shared" si="36"/>
        <v>0</v>
      </c>
      <c r="P277" s="13">
        <f t="shared" si="36"/>
        <v>0</v>
      </c>
      <c r="Q277" s="13">
        <f t="shared" si="36"/>
        <v>0</v>
      </c>
      <c r="R277" s="13">
        <f t="shared" si="36"/>
        <v>0</v>
      </c>
      <c r="S277" s="13">
        <f t="shared" si="36"/>
        <v>0</v>
      </c>
      <c r="T277" s="13">
        <f t="shared" si="36"/>
        <v>0</v>
      </c>
      <c r="U277" s="13">
        <f t="shared" si="36"/>
        <v>0</v>
      </c>
      <c r="V277" s="13">
        <f t="shared" si="36"/>
        <v>0</v>
      </c>
      <c r="X277" s="86">
        <f>X278+X281+X284</f>
        <v>127801.7</v>
      </c>
    </row>
    <row r="278" spans="1:24" s="25" customFormat="1" ht="31.5" outlineLevel="6">
      <c r="A278" s="50" t="s">
        <v>151</v>
      </c>
      <c r="B278" s="19" t="s">
        <v>20</v>
      </c>
      <c r="C278" s="19" t="s">
        <v>282</v>
      </c>
      <c r="D278" s="19" t="s">
        <v>5</v>
      </c>
      <c r="E278" s="19"/>
      <c r="F278" s="82">
        <f>F279</f>
        <v>41098.7</v>
      </c>
      <c r="G278" s="7">
        <f aca="true" t="shared" si="37" ref="G278:V278">G280</f>
        <v>0</v>
      </c>
      <c r="H278" s="7">
        <f t="shared" si="37"/>
        <v>0</v>
      </c>
      <c r="I278" s="7">
        <f t="shared" si="37"/>
        <v>0</v>
      </c>
      <c r="J278" s="7">
        <f t="shared" si="37"/>
        <v>0</v>
      </c>
      <c r="K278" s="7">
        <f t="shared" si="37"/>
        <v>0</v>
      </c>
      <c r="L278" s="7">
        <f t="shared" si="37"/>
        <v>0</v>
      </c>
      <c r="M278" s="7">
        <f t="shared" si="37"/>
        <v>0</v>
      </c>
      <c r="N278" s="7">
        <f t="shared" si="37"/>
        <v>0</v>
      </c>
      <c r="O278" s="7">
        <f t="shared" si="37"/>
        <v>0</v>
      </c>
      <c r="P278" s="7">
        <f t="shared" si="37"/>
        <v>0</v>
      </c>
      <c r="Q278" s="7">
        <f t="shared" si="37"/>
        <v>0</v>
      </c>
      <c r="R278" s="7">
        <f t="shared" si="37"/>
        <v>0</v>
      </c>
      <c r="S278" s="7">
        <f t="shared" si="37"/>
        <v>0</v>
      </c>
      <c r="T278" s="7">
        <f t="shared" si="37"/>
        <v>0</v>
      </c>
      <c r="U278" s="7">
        <f t="shared" si="37"/>
        <v>0</v>
      </c>
      <c r="V278" s="7">
        <f t="shared" si="37"/>
        <v>0</v>
      </c>
      <c r="X278" s="82">
        <f>X279</f>
        <v>41098.7</v>
      </c>
    </row>
    <row r="279" spans="1:24" s="25" customFormat="1" ht="15.75" outlineLevel="6">
      <c r="A279" s="5" t="s">
        <v>115</v>
      </c>
      <c r="B279" s="6" t="s">
        <v>20</v>
      </c>
      <c r="C279" s="6" t="s">
        <v>282</v>
      </c>
      <c r="D279" s="6" t="s">
        <v>116</v>
      </c>
      <c r="E279" s="6"/>
      <c r="F279" s="83">
        <f>F280</f>
        <v>41098.7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3">
        <f>X280</f>
        <v>41098.7</v>
      </c>
    </row>
    <row r="280" spans="1:24" s="25" customFormat="1" ht="47.25" outlineLevel="6">
      <c r="A280" s="56" t="s">
        <v>190</v>
      </c>
      <c r="B280" s="48" t="s">
        <v>20</v>
      </c>
      <c r="C280" s="48" t="s">
        <v>282</v>
      </c>
      <c r="D280" s="48" t="s">
        <v>83</v>
      </c>
      <c r="E280" s="48"/>
      <c r="F280" s="84">
        <v>41098.7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4">
        <v>41098.7</v>
      </c>
    </row>
    <row r="281" spans="1:24" s="25" customFormat="1" ht="63" outlineLevel="6">
      <c r="A281" s="63" t="s">
        <v>153</v>
      </c>
      <c r="B281" s="19" t="s">
        <v>20</v>
      </c>
      <c r="C281" s="19" t="s">
        <v>283</v>
      </c>
      <c r="D281" s="19" t="s">
        <v>5</v>
      </c>
      <c r="E281" s="19"/>
      <c r="F281" s="82">
        <f>F282</f>
        <v>86703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2">
        <f>X282</f>
        <v>86703</v>
      </c>
    </row>
    <row r="282" spans="1:24" s="25" customFormat="1" ht="15.75" outlineLevel="6">
      <c r="A282" s="5" t="s">
        <v>115</v>
      </c>
      <c r="B282" s="6" t="s">
        <v>20</v>
      </c>
      <c r="C282" s="6" t="s">
        <v>283</v>
      </c>
      <c r="D282" s="6" t="s">
        <v>116</v>
      </c>
      <c r="E282" s="6"/>
      <c r="F282" s="83">
        <f>F283</f>
        <v>86703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3">
        <f>X283</f>
        <v>86703</v>
      </c>
    </row>
    <row r="283" spans="1:24" s="25" customFormat="1" ht="47.25" outlineLevel="6">
      <c r="A283" s="56" t="s">
        <v>190</v>
      </c>
      <c r="B283" s="48" t="s">
        <v>20</v>
      </c>
      <c r="C283" s="48" t="s">
        <v>283</v>
      </c>
      <c r="D283" s="48" t="s">
        <v>83</v>
      </c>
      <c r="E283" s="48"/>
      <c r="F283" s="84">
        <v>86703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4">
        <v>86703</v>
      </c>
    </row>
    <row r="284" spans="1:24" s="25" customFormat="1" ht="31.5" outlineLevel="6">
      <c r="A284" s="70" t="s">
        <v>155</v>
      </c>
      <c r="B284" s="19" t="s">
        <v>20</v>
      </c>
      <c r="C284" s="19" t="s">
        <v>284</v>
      </c>
      <c r="D284" s="19" t="s">
        <v>5</v>
      </c>
      <c r="E284" s="19"/>
      <c r="F284" s="82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2">
        <f>X285</f>
        <v>0</v>
      </c>
    </row>
    <row r="285" spans="1:24" s="25" customFormat="1" ht="15.75" outlineLevel="6">
      <c r="A285" s="5" t="s">
        <v>115</v>
      </c>
      <c r="B285" s="6" t="s">
        <v>20</v>
      </c>
      <c r="C285" s="6" t="s">
        <v>284</v>
      </c>
      <c r="D285" s="6" t="s">
        <v>116</v>
      </c>
      <c r="E285" s="6"/>
      <c r="F285" s="83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3">
        <f>X286</f>
        <v>0</v>
      </c>
    </row>
    <row r="286" spans="1:24" s="25" customFormat="1" ht="15.75" outlineLevel="6">
      <c r="A286" s="58" t="s">
        <v>84</v>
      </c>
      <c r="B286" s="48" t="s">
        <v>20</v>
      </c>
      <c r="C286" s="48" t="s">
        <v>284</v>
      </c>
      <c r="D286" s="48" t="s">
        <v>85</v>
      </c>
      <c r="E286" s="48"/>
      <c r="F286" s="84"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v>0</v>
      </c>
    </row>
    <row r="287" spans="1:24" s="25" customFormat="1" ht="31.5" outlineLevel="6">
      <c r="A287" s="71" t="s">
        <v>215</v>
      </c>
      <c r="B287" s="9" t="s">
        <v>20</v>
      </c>
      <c r="C287" s="9" t="s">
        <v>285</v>
      </c>
      <c r="D287" s="9" t="s">
        <v>5</v>
      </c>
      <c r="E287" s="9"/>
      <c r="F287" s="81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1">
        <f>X288</f>
        <v>0</v>
      </c>
    </row>
    <row r="288" spans="1:24" s="25" customFormat="1" ht="31.5" outlineLevel="6">
      <c r="A288" s="70" t="s">
        <v>152</v>
      </c>
      <c r="B288" s="19" t="s">
        <v>20</v>
      </c>
      <c r="C288" s="19" t="s">
        <v>286</v>
      </c>
      <c r="D288" s="19" t="s">
        <v>5</v>
      </c>
      <c r="E288" s="19"/>
      <c r="F288" s="82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2">
        <f>X289</f>
        <v>0</v>
      </c>
    </row>
    <row r="289" spans="1:24" s="25" customFormat="1" ht="15.75" outlineLevel="6">
      <c r="A289" s="5" t="s">
        <v>115</v>
      </c>
      <c r="B289" s="6" t="s">
        <v>20</v>
      </c>
      <c r="C289" s="6" t="s">
        <v>286</v>
      </c>
      <c r="D289" s="6" t="s">
        <v>116</v>
      </c>
      <c r="E289" s="6"/>
      <c r="F289" s="83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3">
        <f>X290</f>
        <v>0</v>
      </c>
    </row>
    <row r="290" spans="1:24" s="25" customFormat="1" ht="15.75" outlineLevel="6">
      <c r="A290" s="58" t="s">
        <v>84</v>
      </c>
      <c r="B290" s="48" t="s">
        <v>20</v>
      </c>
      <c r="C290" s="48" t="s">
        <v>286</v>
      </c>
      <c r="D290" s="48" t="s">
        <v>85</v>
      </c>
      <c r="E290" s="48"/>
      <c r="F290" s="84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84">
        <v>0</v>
      </c>
    </row>
    <row r="291" spans="1:24" s="25" customFormat="1" ht="15.75" outlineLevel="6">
      <c r="A291" s="71" t="s">
        <v>350</v>
      </c>
      <c r="B291" s="9" t="s">
        <v>20</v>
      </c>
      <c r="C291" s="9" t="s">
        <v>352</v>
      </c>
      <c r="D291" s="9" t="s">
        <v>5</v>
      </c>
      <c r="E291" s="9"/>
      <c r="F291" s="81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81">
        <f>X292</f>
        <v>0</v>
      </c>
    </row>
    <row r="292" spans="1:24" s="25" customFormat="1" ht="15.75" outlineLevel="6">
      <c r="A292" s="70" t="s">
        <v>351</v>
      </c>
      <c r="B292" s="19" t="s">
        <v>20</v>
      </c>
      <c r="C292" s="19" t="s">
        <v>361</v>
      </c>
      <c r="D292" s="19" t="s">
        <v>5</v>
      </c>
      <c r="E292" s="19"/>
      <c r="F292" s="82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82">
        <f>X293</f>
        <v>0</v>
      </c>
    </row>
    <row r="293" spans="1:24" s="25" customFormat="1" ht="15.75" outlineLevel="6">
      <c r="A293" s="5" t="s">
        <v>115</v>
      </c>
      <c r="B293" s="6" t="s">
        <v>20</v>
      </c>
      <c r="C293" s="6" t="s">
        <v>361</v>
      </c>
      <c r="D293" s="6" t="s">
        <v>116</v>
      </c>
      <c r="E293" s="6"/>
      <c r="F293" s="83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83">
        <f>X294</f>
        <v>0</v>
      </c>
    </row>
    <row r="294" spans="1:24" s="25" customFormat="1" ht="15.75" outlineLevel="6">
      <c r="A294" s="58" t="s">
        <v>84</v>
      </c>
      <c r="B294" s="48" t="s">
        <v>20</v>
      </c>
      <c r="C294" s="48" t="s">
        <v>361</v>
      </c>
      <c r="D294" s="48" t="s">
        <v>85</v>
      </c>
      <c r="E294" s="48"/>
      <c r="F294" s="84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84">
        <v>0</v>
      </c>
    </row>
    <row r="295" spans="1:24" s="25" customFormat="1" ht="15.75" outlineLevel="6">
      <c r="A295" s="72" t="s">
        <v>43</v>
      </c>
      <c r="B295" s="31" t="s">
        <v>21</v>
      </c>
      <c r="C295" s="31" t="s">
        <v>240</v>
      </c>
      <c r="D295" s="31" t="s">
        <v>5</v>
      </c>
      <c r="E295" s="31"/>
      <c r="F295" s="88">
        <f>F296+F300+F320</f>
        <v>411706.702</v>
      </c>
      <c r="G295" s="10" t="e">
        <f>G301+#REF!+G334+#REF!+#REF!+#REF!+#REF!</f>
        <v>#REF!</v>
      </c>
      <c r="H295" s="10" t="e">
        <f>H301+#REF!+H334+#REF!+#REF!+#REF!+#REF!</f>
        <v>#REF!</v>
      </c>
      <c r="I295" s="10" t="e">
        <f>I301+#REF!+I334+#REF!+#REF!+#REF!+#REF!</f>
        <v>#REF!</v>
      </c>
      <c r="J295" s="10" t="e">
        <f>J301+#REF!+J334+#REF!+#REF!+#REF!+#REF!</f>
        <v>#REF!</v>
      </c>
      <c r="K295" s="10" t="e">
        <f>K301+#REF!+K334+#REF!+#REF!+#REF!+#REF!</f>
        <v>#REF!</v>
      </c>
      <c r="L295" s="10" t="e">
        <f>L301+#REF!+L334+#REF!+#REF!+#REF!+#REF!</f>
        <v>#REF!</v>
      </c>
      <c r="M295" s="10" t="e">
        <f>M301+#REF!+M334+#REF!+#REF!+#REF!+#REF!</f>
        <v>#REF!</v>
      </c>
      <c r="N295" s="10" t="e">
        <f>N301+#REF!+N334+#REF!+#REF!+#REF!+#REF!</f>
        <v>#REF!</v>
      </c>
      <c r="O295" s="10" t="e">
        <f>O301+#REF!+O334+#REF!+#REF!+#REF!+#REF!</f>
        <v>#REF!</v>
      </c>
      <c r="P295" s="10" t="e">
        <f>P301+#REF!+P334+#REF!+#REF!+#REF!+#REF!</f>
        <v>#REF!</v>
      </c>
      <c r="Q295" s="10" t="e">
        <f>Q301+#REF!+Q334+#REF!+#REF!+#REF!+#REF!</f>
        <v>#REF!</v>
      </c>
      <c r="R295" s="10" t="e">
        <f>R301+#REF!+R334+#REF!+#REF!+#REF!+#REF!</f>
        <v>#REF!</v>
      </c>
      <c r="S295" s="10" t="e">
        <f>S301+#REF!+S334+#REF!+#REF!+#REF!+#REF!</f>
        <v>#REF!</v>
      </c>
      <c r="T295" s="10" t="e">
        <f>T301+#REF!+T334+#REF!+#REF!+#REF!+#REF!</f>
        <v>#REF!</v>
      </c>
      <c r="U295" s="10" t="e">
        <f>U301+#REF!+U334+#REF!+#REF!+#REF!+#REF!</f>
        <v>#REF!</v>
      </c>
      <c r="V295" s="10" t="e">
        <f>V301+#REF!+V334+#REF!+#REF!+#REF!+#REF!</f>
        <v>#REF!</v>
      </c>
      <c r="X295" s="88">
        <f>X296+X300+X320</f>
        <v>420706.702</v>
      </c>
    </row>
    <row r="296" spans="1:24" s="25" customFormat="1" ht="31.5" outlineLevel="6">
      <c r="A296" s="21" t="s">
        <v>130</v>
      </c>
      <c r="B296" s="9" t="s">
        <v>21</v>
      </c>
      <c r="C296" s="9" t="s">
        <v>241</v>
      </c>
      <c r="D296" s="9" t="s">
        <v>5</v>
      </c>
      <c r="E296" s="9"/>
      <c r="F296" s="81">
        <f>F297</f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X296" s="81">
        <f>X297</f>
        <v>0</v>
      </c>
    </row>
    <row r="297" spans="1:24" s="25" customFormat="1" ht="31.5" outlineLevel="6">
      <c r="A297" s="21" t="s">
        <v>132</v>
      </c>
      <c r="B297" s="9" t="s">
        <v>21</v>
      </c>
      <c r="C297" s="9" t="s">
        <v>242</v>
      </c>
      <c r="D297" s="9" t="s">
        <v>5</v>
      </c>
      <c r="E297" s="9"/>
      <c r="F297" s="81">
        <f>F298</f>
        <v>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X297" s="81">
        <f>X298</f>
        <v>0</v>
      </c>
    </row>
    <row r="298" spans="1:24" s="25" customFormat="1" ht="18.75" customHeight="1" outlineLevel="6">
      <c r="A298" s="50" t="s">
        <v>363</v>
      </c>
      <c r="B298" s="19" t="s">
        <v>21</v>
      </c>
      <c r="C298" s="19" t="s">
        <v>362</v>
      </c>
      <c r="D298" s="19" t="s">
        <v>5</v>
      </c>
      <c r="E298" s="19"/>
      <c r="F298" s="82">
        <f>F299</f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X298" s="82">
        <f>X299</f>
        <v>0</v>
      </c>
    </row>
    <row r="299" spans="1:24" s="25" customFormat="1" ht="15.75" outlineLevel="6">
      <c r="A299" s="5" t="s">
        <v>84</v>
      </c>
      <c r="B299" s="6" t="s">
        <v>21</v>
      </c>
      <c r="C299" s="6" t="s">
        <v>362</v>
      </c>
      <c r="D299" s="6" t="s">
        <v>85</v>
      </c>
      <c r="E299" s="6"/>
      <c r="F299" s="83"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X299" s="83">
        <v>0</v>
      </c>
    </row>
    <row r="300" spans="1:24" s="25" customFormat="1" ht="15.75" outlineLevel="6">
      <c r="A300" s="69" t="s">
        <v>214</v>
      </c>
      <c r="B300" s="9" t="s">
        <v>21</v>
      </c>
      <c r="C300" s="9" t="s">
        <v>280</v>
      </c>
      <c r="D300" s="9" t="s">
        <v>5</v>
      </c>
      <c r="E300" s="9"/>
      <c r="F300" s="81">
        <f>F301</f>
        <v>411686.702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X300" s="81">
        <f>X301</f>
        <v>420686.702</v>
      </c>
    </row>
    <row r="301" spans="1:24" s="25" customFormat="1" ht="15.75" outlineLevel="6">
      <c r="A301" s="22" t="s">
        <v>154</v>
      </c>
      <c r="B301" s="12" t="s">
        <v>21</v>
      </c>
      <c r="C301" s="12" t="s">
        <v>287</v>
      </c>
      <c r="D301" s="12" t="s">
        <v>5</v>
      </c>
      <c r="E301" s="12"/>
      <c r="F301" s="100">
        <f>F302+F305+F308+F311+F314+F317</f>
        <v>411686.702</v>
      </c>
      <c r="G301" s="100">
        <f aca="true" t="shared" si="38" ref="G301:X301">G302+G305+G308+G311+G314+G317</f>
        <v>0</v>
      </c>
      <c r="H301" s="100">
        <f t="shared" si="38"/>
        <v>0</v>
      </c>
      <c r="I301" s="100">
        <f t="shared" si="38"/>
        <v>0</v>
      </c>
      <c r="J301" s="100">
        <f t="shared" si="38"/>
        <v>0</v>
      </c>
      <c r="K301" s="100">
        <f t="shared" si="38"/>
        <v>0</v>
      </c>
      <c r="L301" s="100">
        <f t="shared" si="38"/>
        <v>0</v>
      </c>
      <c r="M301" s="100">
        <f t="shared" si="38"/>
        <v>0</v>
      </c>
      <c r="N301" s="100">
        <f t="shared" si="38"/>
        <v>0</v>
      </c>
      <c r="O301" s="100">
        <f t="shared" si="38"/>
        <v>0</v>
      </c>
      <c r="P301" s="100">
        <f t="shared" si="38"/>
        <v>0</v>
      </c>
      <c r="Q301" s="100">
        <f t="shared" si="38"/>
        <v>0</v>
      </c>
      <c r="R301" s="100">
        <f t="shared" si="38"/>
        <v>0</v>
      </c>
      <c r="S301" s="100">
        <f t="shared" si="38"/>
        <v>0</v>
      </c>
      <c r="T301" s="100">
        <f t="shared" si="38"/>
        <v>0</v>
      </c>
      <c r="U301" s="100">
        <f t="shared" si="38"/>
        <v>0</v>
      </c>
      <c r="V301" s="100">
        <f t="shared" si="38"/>
        <v>0</v>
      </c>
      <c r="W301" s="100">
        <f t="shared" si="38"/>
        <v>0</v>
      </c>
      <c r="X301" s="100">
        <f t="shared" si="38"/>
        <v>420686.702</v>
      </c>
    </row>
    <row r="302" spans="1:24" s="25" customFormat="1" ht="31.5" outlineLevel="6">
      <c r="A302" s="50" t="s">
        <v>151</v>
      </c>
      <c r="B302" s="19" t="s">
        <v>21</v>
      </c>
      <c r="C302" s="19" t="s">
        <v>288</v>
      </c>
      <c r="D302" s="19" t="s">
        <v>5</v>
      </c>
      <c r="E302" s="19"/>
      <c r="F302" s="96">
        <f>F303</f>
        <v>98920.5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6">
        <f>X303</f>
        <v>98920.5</v>
      </c>
    </row>
    <row r="303" spans="1:24" s="25" customFormat="1" ht="15.75" outlineLevel="6">
      <c r="A303" s="5" t="s">
        <v>115</v>
      </c>
      <c r="B303" s="6" t="s">
        <v>21</v>
      </c>
      <c r="C303" s="6" t="s">
        <v>288</v>
      </c>
      <c r="D303" s="6" t="s">
        <v>116</v>
      </c>
      <c r="E303" s="6"/>
      <c r="F303" s="97">
        <f>F304</f>
        <v>98920.5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f>X304</f>
        <v>98920.5</v>
      </c>
    </row>
    <row r="304" spans="1:24" s="25" customFormat="1" ht="47.25" outlineLevel="6">
      <c r="A304" s="56" t="s">
        <v>190</v>
      </c>
      <c r="B304" s="48" t="s">
        <v>21</v>
      </c>
      <c r="C304" s="48" t="s">
        <v>288</v>
      </c>
      <c r="D304" s="48" t="s">
        <v>83</v>
      </c>
      <c r="E304" s="48"/>
      <c r="F304" s="98">
        <v>98920.5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8">
        <v>98920.5</v>
      </c>
    </row>
    <row r="305" spans="1:24" s="25" customFormat="1" ht="31.5" outlineLevel="6">
      <c r="A305" s="70" t="s">
        <v>187</v>
      </c>
      <c r="B305" s="19" t="s">
        <v>21</v>
      </c>
      <c r="C305" s="19" t="s">
        <v>326</v>
      </c>
      <c r="D305" s="19" t="s">
        <v>5</v>
      </c>
      <c r="E305" s="19"/>
      <c r="F305" s="96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f>X306</f>
        <v>9000</v>
      </c>
    </row>
    <row r="306" spans="1:24" s="25" customFormat="1" ht="15.75" outlineLevel="6">
      <c r="A306" s="5" t="s">
        <v>115</v>
      </c>
      <c r="B306" s="6" t="s">
        <v>21</v>
      </c>
      <c r="C306" s="6" t="s">
        <v>326</v>
      </c>
      <c r="D306" s="6" t="s">
        <v>116</v>
      </c>
      <c r="E306" s="6"/>
      <c r="F306" s="97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f>X307</f>
        <v>9000</v>
      </c>
    </row>
    <row r="307" spans="1:24" s="25" customFormat="1" ht="15.75" outlineLevel="6">
      <c r="A307" s="58" t="s">
        <v>84</v>
      </c>
      <c r="B307" s="48" t="s">
        <v>21</v>
      </c>
      <c r="C307" s="48" t="s">
        <v>326</v>
      </c>
      <c r="D307" s="48" t="s">
        <v>85</v>
      </c>
      <c r="E307" s="48"/>
      <c r="F307" s="98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8">
        <v>9000</v>
      </c>
    </row>
    <row r="308" spans="1:24" s="25" customFormat="1" ht="15.75" outlineLevel="6">
      <c r="A308" s="70" t="s">
        <v>231</v>
      </c>
      <c r="B308" s="19" t="s">
        <v>21</v>
      </c>
      <c r="C308" s="19" t="s">
        <v>289</v>
      </c>
      <c r="D308" s="19" t="s">
        <v>5</v>
      </c>
      <c r="E308" s="19"/>
      <c r="F308" s="89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89">
        <f>X309</f>
        <v>0</v>
      </c>
    </row>
    <row r="309" spans="1:24" s="25" customFormat="1" ht="15.75" outlineLevel="6">
      <c r="A309" s="5" t="s">
        <v>115</v>
      </c>
      <c r="B309" s="6" t="s">
        <v>21</v>
      </c>
      <c r="C309" s="6" t="s">
        <v>289</v>
      </c>
      <c r="D309" s="6" t="s">
        <v>116</v>
      </c>
      <c r="E309" s="6"/>
      <c r="F309" s="90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0">
        <f>X310</f>
        <v>0</v>
      </c>
    </row>
    <row r="310" spans="1:24" s="25" customFormat="1" ht="15.75" outlineLevel="6">
      <c r="A310" s="58" t="s">
        <v>84</v>
      </c>
      <c r="B310" s="48" t="s">
        <v>21</v>
      </c>
      <c r="C310" s="48" t="s">
        <v>289</v>
      </c>
      <c r="D310" s="48" t="s">
        <v>85</v>
      </c>
      <c r="E310" s="48"/>
      <c r="F310" s="91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1">
        <v>0</v>
      </c>
    </row>
    <row r="311" spans="1:24" s="25" customFormat="1" ht="51" customHeight="1" outlineLevel="6">
      <c r="A311" s="57" t="s">
        <v>156</v>
      </c>
      <c r="B311" s="61" t="s">
        <v>21</v>
      </c>
      <c r="C311" s="61" t="s">
        <v>290</v>
      </c>
      <c r="D311" s="61" t="s">
        <v>5</v>
      </c>
      <c r="E311" s="61"/>
      <c r="F311" s="99">
        <f>F312</f>
        <v>291581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9">
        <f>X312</f>
        <v>291581</v>
      </c>
    </row>
    <row r="312" spans="1:24" s="25" customFormat="1" ht="15.75" outlineLevel="6">
      <c r="A312" s="5" t="s">
        <v>115</v>
      </c>
      <c r="B312" s="6" t="s">
        <v>21</v>
      </c>
      <c r="C312" s="6" t="s">
        <v>290</v>
      </c>
      <c r="D312" s="6" t="s">
        <v>116</v>
      </c>
      <c r="E312" s="6"/>
      <c r="F312" s="97">
        <f>F313</f>
        <v>291581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f>X313</f>
        <v>291581</v>
      </c>
    </row>
    <row r="313" spans="1:24" s="25" customFormat="1" ht="47.25" outlineLevel="6">
      <c r="A313" s="56" t="s">
        <v>190</v>
      </c>
      <c r="B313" s="48" t="s">
        <v>21</v>
      </c>
      <c r="C313" s="48" t="s">
        <v>290</v>
      </c>
      <c r="D313" s="48" t="s">
        <v>83</v>
      </c>
      <c r="E313" s="48"/>
      <c r="F313" s="98">
        <v>291581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8">
        <v>291581</v>
      </c>
    </row>
    <row r="314" spans="1:24" s="25" customFormat="1" ht="47.25" outlineLevel="6">
      <c r="A314" s="57" t="s">
        <v>397</v>
      </c>
      <c r="B314" s="61" t="s">
        <v>21</v>
      </c>
      <c r="C314" s="61" t="s">
        <v>394</v>
      </c>
      <c r="D314" s="61" t="s">
        <v>5</v>
      </c>
      <c r="E314" s="61"/>
      <c r="F314" s="99">
        <f>F315</f>
        <v>3200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f>X315</f>
        <v>3200</v>
      </c>
    </row>
    <row r="315" spans="1:24" s="25" customFormat="1" ht="15.75" outlineLevel="6">
      <c r="A315" s="5" t="s">
        <v>115</v>
      </c>
      <c r="B315" s="6" t="s">
        <v>21</v>
      </c>
      <c r="C315" s="6" t="s">
        <v>394</v>
      </c>
      <c r="D315" s="6" t="s">
        <v>116</v>
      </c>
      <c r="E315" s="6"/>
      <c r="F315" s="97">
        <f>F316</f>
        <v>3200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f>X316</f>
        <v>3200</v>
      </c>
    </row>
    <row r="316" spans="1:24" s="25" customFormat="1" ht="47.25" outlineLevel="6">
      <c r="A316" s="56" t="s">
        <v>190</v>
      </c>
      <c r="B316" s="48" t="s">
        <v>21</v>
      </c>
      <c r="C316" s="48" t="s">
        <v>394</v>
      </c>
      <c r="D316" s="48" t="s">
        <v>83</v>
      </c>
      <c r="E316" s="48"/>
      <c r="F316" s="98">
        <v>3200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8">
        <v>3200</v>
      </c>
    </row>
    <row r="317" spans="1:24" s="25" customFormat="1" ht="17.25" customHeight="1" outlineLevel="6">
      <c r="A317" s="57" t="s">
        <v>395</v>
      </c>
      <c r="B317" s="61" t="s">
        <v>21</v>
      </c>
      <c r="C317" s="61" t="s">
        <v>396</v>
      </c>
      <c r="D317" s="61" t="s">
        <v>5</v>
      </c>
      <c r="E317" s="61"/>
      <c r="F317" s="99">
        <f>F318</f>
        <v>17985.202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17985.202</v>
      </c>
    </row>
    <row r="318" spans="1:24" s="25" customFormat="1" ht="15.75" outlineLevel="6">
      <c r="A318" s="5" t="s">
        <v>115</v>
      </c>
      <c r="B318" s="6" t="s">
        <v>21</v>
      </c>
      <c r="C318" s="6" t="s">
        <v>396</v>
      </c>
      <c r="D318" s="6" t="s">
        <v>116</v>
      </c>
      <c r="E318" s="6"/>
      <c r="F318" s="97">
        <f>F319</f>
        <v>17985.202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f>X319</f>
        <v>17985.202</v>
      </c>
    </row>
    <row r="319" spans="1:24" s="25" customFormat="1" ht="47.25" outlineLevel="6">
      <c r="A319" s="56" t="s">
        <v>190</v>
      </c>
      <c r="B319" s="48" t="s">
        <v>21</v>
      </c>
      <c r="C319" s="48" t="s">
        <v>396</v>
      </c>
      <c r="D319" s="48" t="s">
        <v>83</v>
      </c>
      <c r="E319" s="48"/>
      <c r="F319" s="98">
        <v>17985.202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8">
        <v>17985.202</v>
      </c>
    </row>
    <row r="320" spans="1:24" s="25" customFormat="1" ht="31.5" outlineLevel="6">
      <c r="A320" s="69" t="s">
        <v>388</v>
      </c>
      <c r="B320" s="9" t="s">
        <v>21</v>
      </c>
      <c r="C320" s="9" t="s">
        <v>344</v>
      </c>
      <c r="D320" s="9" t="s">
        <v>5</v>
      </c>
      <c r="E320" s="9"/>
      <c r="F320" s="92">
        <f>F321</f>
        <v>20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2">
        <f>X321</f>
        <v>20</v>
      </c>
    </row>
    <row r="321" spans="1:24" s="25" customFormat="1" ht="18.75" outlineLevel="6">
      <c r="A321" s="5" t="s">
        <v>115</v>
      </c>
      <c r="B321" s="6" t="s">
        <v>21</v>
      </c>
      <c r="C321" s="6" t="s">
        <v>346</v>
      </c>
      <c r="D321" s="6" t="s">
        <v>116</v>
      </c>
      <c r="E321" s="73"/>
      <c r="F321" s="90">
        <f>F322</f>
        <v>20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0">
        <f>X322</f>
        <v>20</v>
      </c>
    </row>
    <row r="322" spans="1:24" s="25" customFormat="1" ht="18.75" outlineLevel="6">
      <c r="A322" s="58" t="s">
        <v>84</v>
      </c>
      <c r="B322" s="48" t="s">
        <v>21</v>
      </c>
      <c r="C322" s="48" t="s">
        <v>346</v>
      </c>
      <c r="D322" s="48" t="s">
        <v>85</v>
      </c>
      <c r="E322" s="74"/>
      <c r="F322" s="91">
        <v>20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1">
        <v>20</v>
      </c>
    </row>
    <row r="323" spans="1:24" s="25" customFormat="1" ht="15.75" outlineLevel="6">
      <c r="A323" s="72" t="s">
        <v>364</v>
      </c>
      <c r="B323" s="31" t="s">
        <v>365</v>
      </c>
      <c r="C323" s="31" t="s">
        <v>240</v>
      </c>
      <c r="D323" s="31" t="s">
        <v>5</v>
      </c>
      <c r="E323" s="31"/>
      <c r="F323" s="88">
        <f>F324+F328+F334</f>
        <v>39689.8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88">
        <f>X324+X328+X334</f>
        <v>39689.8</v>
      </c>
    </row>
    <row r="324" spans="1:24" s="25" customFormat="1" ht="31.5" outlineLevel="6">
      <c r="A324" s="21" t="s">
        <v>130</v>
      </c>
      <c r="B324" s="9" t="s">
        <v>365</v>
      </c>
      <c r="C324" s="9" t="s">
        <v>241</v>
      </c>
      <c r="D324" s="9" t="s">
        <v>5</v>
      </c>
      <c r="E324" s="9"/>
      <c r="F324" s="81">
        <f>F325</f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X324" s="81">
        <f>X325</f>
        <v>0</v>
      </c>
    </row>
    <row r="325" spans="1:24" s="25" customFormat="1" ht="31.5" outlineLevel="6">
      <c r="A325" s="21" t="s">
        <v>132</v>
      </c>
      <c r="B325" s="9" t="s">
        <v>365</v>
      </c>
      <c r="C325" s="9" t="s">
        <v>242</v>
      </c>
      <c r="D325" s="9" t="s">
        <v>5</v>
      </c>
      <c r="E325" s="9"/>
      <c r="F325" s="81">
        <f>F326</f>
        <v>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X325" s="81">
        <f>X326</f>
        <v>0</v>
      </c>
    </row>
    <row r="326" spans="1:24" s="25" customFormat="1" ht="18.75" customHeight="1" outlineLevel="6">
      <c r="A326" s="50" t="s">
        <v>363</v>
      </c>
      <c r="B326" s="19" t="s">
        <v>365</v>
      </c>
      <c r="C326" s="19" t="s">
        <v>362</v>
      </c>
      <c r="D326" s="19" t="s">
        <v>5</v>
      </c>
      <c r="E326" s="19"/>
      <c r="F326" s="82">
        <f>F327</f>
        <v>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X326" s="82">
        <f>X327</f>
        <v>0</v>
      </c>
    </row>
    <row r="327" spans="1:24" s="25" customFormat="1" ht="15.75" outlineLevel="6">
      <c r="A327" s="5" t="s">
        <v>84</v>
      </c>
      <c r="B327" s="6" t="s">
        <v>365</v>
      </c>
      <c r="C327" s="6" t="s">
        <v>362</v>
      </c>
      <c r="D327" s="6" t="s">
        <v>85</v>
      </c>
      <c r="E327" s="6"/>
      <c r="F327" s="83">
        <v>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X327" s="83">
        <v>0</v>
      </c>
    </row>
    <row r="328" spans="1:24" s="25" customFormat="1" ht="15.75" outlineLevel="6">
      <c r="A328" s="69" t="s">
        <v>214</v>
      </c>
      <c r="B328" s="9" t="s">
        <v>365</v>
      </c>
      <c r="C328" s="9" t="s">
        <v>280</v>
      </c>
      <c r="D328" s="9" t="s">
        <v>5</v>
      </c>
      <c r="E328" s="9"/>
      <c r="F328" s="81">
        <f>F329</f>
        <v>26783.8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X328" s="81">
        <f>X329</f>
        <v>26783.8</v>
      </c>
    </row>
    <row r="329" spans="1:24" s="25" customFormat="1" ht="31.5" outlineLevel="6">
      <c r="A329" s="14" t="s">
        <v>179</v>
      </c>
      <c r="B329" s="9" t="s">
        <v>365</v>
      </c>
      <c r="C329" s="9" t="s">
        <v>291</v>
      </c>
      <c r="D329" s="9" t="s">
        <v>5</v>
      </c>
      <c r="E329" s="9"/>
      <c r="F329" s="101">
        <f>F330</f>
        <v>26783.8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101">
        <f>X330</f>
        <v>26783.8</v>
      </c>
    </row>
    <row r="330" spans="1:24" s="25" customFormat="1" ht="31.5" outlineLevel="6">
      <c r="A330" s="50" t="s">
        <v>180</v>
      </c>
      <c r="B330" s="19" t="s">
        <v>365</v>
      </c>
      <c r="C330" s="19" t="s">
        <v>292</v>
      </c>
      <c r="D330" s="19" t="s">
        <v>5</v>
      </c>
      <c r="E330" s="19"/>
      <c r="F330" s="96">
        <f>F331</f>
        <v>26783.8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f>X331</f>
        <v>26783.8</v>
      </c>
    </row>
    <row r="331" spans="1:24" s="25" customFormat="1" ht="15.75" outlineLevel="6">
      <c r="A331" s="5" t="s">
        <v>115</v>
      </c>
      <c r="B331" s="6" t="s">
        <v>365</v>
      </c>
      <c r="C331" s="6" t="s">
        <v>292</v>
      </c>
      <c r="D331" s="6" t="s">
        <v>116</v>
      </c>
      <c r="E331" s="6"/>
      <c r="F331" s="97">
        <f>F332+F333</f>
        <v>26783.8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7">
        <f>X332+X333</f>
        <v>26783.8</v>
      </c>
    </row>
    <row r="332" spans="1:24" s="25" customFormat="1" ht="47.25" outlineLevel="6">
      <c r="A332" s="56" t="s">
        <v>190</v>
      </c>
      <c r="B332" s="48" t="s">
        <v>365</v>
      </c>
      <c r="C332" s="48" t="s">
        <v>292</v>
      </c>
      <c r="D332" s="48" t="s">
        <v>83</v>
      </c>
      <c r="E332" s="48"/>
      <c r="F332" s="98">
        <v>26783.8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8">
        <v>26783.8</v>
      </c>
    </row>
    <row r="333" spans="1:24" s="25" customFormat="1" ht="15.75" outlineLevel="6">
      <c r="A333" s="58" t="s">
        <v>84</v>
      </c>
      <c r="B333" s="48" t="s">
        <v>365</v>
      </c>
      <c r="C333" s="48" t="s">
        <v>329</v>
      </c>
      <c r="D333" s="48" t="s">
        <v>85</v>
      </c>
      <c r="E333" s="48"/>
      <c r="F333" s="98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8">
        <v>0</v>
      </c>
    </row>
    <row r="334" spans="1:24" s="25" customFormat="1" ht="31.5" outlineLevel="6">
      <c r="A334" s="69" t="s">
        <v>191</v>
      </c>
      <c r="B334" s="9" t="s">
        <v>365</v>
      </c>
      <c r="C334" s="9" t="s">
        <v>293</v>
      </c>
      <c r="D334" s="9" t="s">
        <v>5</v>
      </c>
      <c r="E334" s="9"/>
      <c r="F334" s="101">
        <f>F335</f>
        <v>12906</v>
      </c>
      <c r="G334" s="13" t="e">
        <f aca="true" t="shared" si="39" ref="G334:V334">G335</f>
        <v>#REF!</v>
      </c>
      <c r="H334" s="13" t="e">
        <f t="shared" si="39"/>
        <v>#REF!</v>
      </c>
      <c r="I334" s="13" t="e">
        <f t="shared" si="39"/>
        <v>#REF!</v>
      </c>
      <c r="J334" s="13" t="e">
        <f t="shared" si="39"/>
        <v>#REF!</v>
      </c>
      <c r="K334" s="13" t="e">
        <f t="shared" si="39"/>
        <v>#REF!</v>
      </c>
      <c r="L334" s="13" t="e">
        <f t="shared" si="39"/>
        <v>#REF!</v>
      </c>
      <c r="M334" s="13" t="e">
        <f t="shared" si="39"/>
        <v>#REF!</v>
      </c>
      <c r="N334" s="13" t="e">
        <f t="shared" si="39"/>
        <v>#REF!</v>
      </c>
      <c r="O334" s="13" t="e">
        <f t="shared" si="39"/>
        <v>#REF!</v>
      </c>
      <c r="P334" s="13" t="e">
        <f t="shared" si="39"/>
        <v>#REF!</v>
      </c>
      <c r="Q334" s="13" t="e">
        <f t="shared" si="39"/>
        <v>#REF!</v>
      </c>
      <c r="R334" s="13" t="e">
        <f t="shared" si="39"/>
        <v>#REF!</v>
      </c>
      <c r="S334" s="13" t="e">
        <f t="shared" si="39"/>
        <v>#REF!</v>
      </c>
      <c r="T334" s="13" t="e">
        <f t="shared" si="39"/>
        <v>#REF!</v>
      </c>
      <c r="U334" s="13" t="e">
        <f t="shared" si="39"/>
        <v>#REF!</v>
      </c>
      <c r="V334" s="13" t="e">
        <f t="shared" si="39"/>
        <v>#REF!</v>
      </c>
      <c r="X334" s="101">
        <f>X335</f>
        <v>12906</v>
      </c>
    </row>
    <row r="335" spans="1:24" s="25" customFormat="1" ht="31.5" outlineLevel="6">
      <c r="A335" s="70" t="s">
        <v>151</v>
      </c>
      <c r="B335" s="19" t="s">
        <v>365</v>
      </c>
      <c r="C335" s="19" t="s">
        <v>294</v>
      </c>
      <c r="D335" s="19" t="s">
        <v>5</v>
      </c>
      <c r="E335" s="75"/>
      <c r="F335" s="96">
        <f>F336</f>
        <v>12906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 t="e">
        <f>#REF!</f>
        <v>#REF!</v>
      </c>
      <c r="L335" s="7" t="e">
        <f>#REF!</f>
        <v>#REF!</v>
      </c>
      <c r="M335" s="7" t="e">
        <f>#REF!</f>
        <v>#REF!</v>
      </c>
      <c r="N335" s="7" t="e">
        <f>#REF!</f>
        <v>#REF!</v>
      </c>
      <c r="O335" s="7" t="e">
        <f>#REF!</f>
        <v>#REF!</v>
      </c>
      <c r="P335" s="7" t="e">
        <f>#REF!</f>
        <v>#REF!</v>
      </c>
      <c r="Q335" s="7" t="e">
        <f>#REF!</f>
        <v>#REF!</v>
      </c>
      <c r="R335" s="7" t="e">
        <f>#REF!</f>
        <v>#REF!</v>
      </c>
      <c r="S335" s="7" t="e">
        <f>#REF!</f>
        <v>#REF!</v>
      </c>
      <c r="T335" s="7" t="e">
        <f>#REF!</f>
        <v>#REF!</v>
      </c>
      <c r="U335" s="7" t="e">
        <f>#REF!</f>
        <v>#REF!</v>
      </c>
      <c r="V335" s="7" t="e">
        <f>#REF!</f>
        <v>#REF!</v>
      </c>
      <c r="X335" s="96">
        <f>X336</f>
        <v>12906</v>
      </c>
    </row>
    <row r="336" spans="1:24" s="25" customFormat="1" ht="18.75" outlineLevel="6">
      <c r="A336" s="5" t="s">
        <v>115</v>
      </c>
      <c r="B336" s="6" t="s">
        <v>365</v>
      </c>
      <c r="C336" s="6" t="s">
        <v>294</v>
      </c>
      <c r="D336" s="6" t="s">
        <v>347</v>
      </c>
      <c r="E336" s="73"/>
      <c r="F336" s="97">
        <f>F337+F338</f>
        <v>12906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7">
        <f>X337+X338</f>
        <v>12906</v>
      </c>
    </row>
    <row r="337" spans="1:24" s="25" customFormat="1" ht="47.25" outlineLevel="6">
      <c r="A337" s="58" t="s">
        <v>190</v>
      </c>
      <c r="B337" s="48" t="s">
        <v>365</v>
      </c>
      <c r="C337" s="48" t="s">
        <v>294</v>
      </c>
      <c r="D337" s="48" t="s">
        <v>83</v>
      </c>
      <c r="E337" s="74"/>
      <c r="F337" s="98">
        <v>12906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8">
        <v>12906</v>
      </c>
    </row>
    <row r="338" spans="1:24" s="25" customFormat="1" ht="18.75" outlineLevel="6">
      <c r="A338" s="58" t="s">
        <v>84</v>
      </c>
      <c r="B338" s="48" t="s">
        <v>365</v>
      </c>
      <c r="C338" s="48" t="s">
        <v>328</v>
      </c>
      <c r="D338" s="48" t="s">
        <v>85</v>
      </c>
      <c r="E338" s="74"/>
      <c r="F338" s="98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8">
        <v>0</v>
      </c>
    </row>
    <row r="339" spans="1:24" s="25" customFormat="1" ht="31.5" outlineLevel="6">
      <c r="A339" s="72" t="s">
        <v>67</v>
      </c>
      <c r="B339" s="31" t="s">
        <v>66</v>
      </c>
      <c r="C339" s="31" t="s">
        <v>240</v>
      </c>
      <c r="D339" s="31" t="s">
        <v>5</v>
      </c>
      <c r="E339" s="31"/>
      <c r="F339" s="65">
        <f>F340</f>
        <v>33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65">
        <f>X340</f>
        <v>34.5</v>
      </c>
    </row>
    <row r="340" spans="1:24" s="25" customFormat="1" ht="15.75" outlineLevel="6">
      <c r="A340" s="8" t="s">
        <v>216</v>
      </c>
      <c r="B340" s="9" t="s">
        <v>66</v>
      </c>
      <c r="C340" s="9" t="s">
        <v>295</v>
      </c>
      <c r="D340" s="9" t="s">
        <v>5</v>
      </c>
      <c r="E340" s="9"/>
      <c r="F340" s="10">
        <f>F341</f>
        <v>33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10">
        <f>X341</f>
        <v>34.5</v>
      </c>
    </row>
    <row r="341" spans="1:24" s="25" customFormat="1" ht="34.5" customHeight="1" outlineLevel="6">
      <c r="A341" s="63" t="s">
        <v>157</v>
      </c>
      <c r="B341" s="19" t="s">
        <v>66</v>
      </c>
      <c r="C341" s="19" t="s">
        <v>296</v>
      </c>
      <c r="D341" s="19" t="s">
        <v>5</v>
      </c>
      <c r="E341" s="19"/>
      <c r="F341" s="20">
        <f>F342</f>
        <v>33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20">
        <f>X342</f>
        <v>34.5</v>
      </c>
    </row>
    <row r="342" spans="1:24" s="25" customFormat="1" ht="15.75" outlineLevel="6">
      <c r="A342" s="5" t="s">
        <v>92</v>
      </c>
      <c r="B342" s="6" t="s">
        <v>66</v>
      </c>
      <c r="C342" s="6" t="s">
        <v>296</v>
      </c>
      <c r="D342" s="6" t="s">
        <v>93</v>
      </c>
      <c r="E342" s="6"/>
      <c r="F342" s="7">
        <f>F343</f>
        <v>33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7">
        <f>X343</f>
        <v>34.5</v>
      </c>
    </row>
    <row r="343" spans="1:24" s="25" customFormat="1" ht="31.5" outlineLevel="6">
      <c r="A343" s="47" t="s">
        <v>94</v>
      </c>
      <c r="B343" s="48" t="s">
        <v>66</v>
      </c>
      <c r="C343" s="48" t="s">
        <v>296</v>
      </c>
      <c r="D343" s="48" t="s">
        <v>95</v>
      </c>
      <c r="E343" s="48"/>
      <c r="F343" s="49">
        <v>33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49">
        <v>34.5</v>
      </c>
    </row>
    <row r="344" spans="1:24" s="25" customFormat="1" ht="18.75" customHeight="1" outlineLevel="6">
      <c r="A344" s="72" t="s">
        <v>45</v>
      </c>
      <c r="B344" s="31" t="s">
        <v>22</v>
      </c>
      <c r="C344" s="31" t="s">
        <v>240</v>
      </c>
      <c r="D344" s="31" t="s">
        <v>5</v>
      </c>
      <c r="E344" s="31"/>
      <c r="F344" s="65">
        <f>F345</f>
        <v>3900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#REF!</f>
        <v>#REF!</v>
      </c>
      <c r="M344" s="10" t="e">
        <f>#REF!</f>
        <v>#REF!</v>
      </c>
      <c r="N344" s="10" t="e">
        <f>#REF!</f>
        <v>#REF!</v>
      </c>
      <c r="O344" s="10" t="e">
        <f>#REF!</f>
        <v>#REF!</v>
      </c>
      <c r="P344" s="10" t="e">
        <f>#REF!</f>
        <v>#REF!</v>
      </c>
      <c r="Q344" s="10" t="e">
        <f>#REF!</f>
        <v>#REF!</v>
      </c>
      <c r="R344" s="10" t="e">
        <f>#REF!</f>
        <v>#REF!</v>
      </c>
      <c r="S344" s="10" t="e">
        <f>#REF!</f>
        <v>#REF!</v>
      </c>
      <c r="T344" s="10" t="e">
        <f>#REF!</f>
        <v>#REF!</v>
      </c>
      <c r="U344" s="10" t="e">
        <f>#REF!</f>
        <v>#REF!</v>
      </c>
      <c r="V344" s="10" t="e">
        <f>#REF!</f>
        <v>#REF!</v>
      </c>
      <c r="X344" s="65">
        <f>X345</f>
        <v>3900</v>
      </c>
    </row>
    <row r="345" spans="1:24" s="25" customFormat="1" ht="15.75" outlineLevel="6">
      <c r="A345" s="8" t="s">
        <v>217</v>
      </c>
      <c r="B345" s="9" t="s">
        <v>22</v>
      </c>
      <c r="C345" s="9" t="s">
        <v>280</v>
      </c>
      <c r="D345" s="9" t="s">
        <v>5</v>
      </c>
      <c r="E345" s="9"/>
      <c r="F345" s="10">
        <f>F346</f>
        <v>3900</v>
      </c>
      <c r="G345" s="10">
        <f aca="true" t="shared" si="40" ref="G345:X345">G346</f>
        <v>0</v>
      </c>
      <c r="H345" s="10">
        <f t="shared" si="40"/>
        <v>0</v>
      </c>
      <c r="I345" s="10">
        <f t="shared" si="40"/>
        <v>0</v>
      </c>
      <c r="J345" s="10">
        <f t="shared" si="40"/>
        <v>0</v>
      </c>
      <c r="K345" s="10">
        <f t="shared" si="40"/>
        <v>0</v>
      </c>
      <c r="L345" s="10">
        <f t="shared" si="40"/>
        <v>0</v>
      </c>
      <c r="M345" s="10">
        <f t="shared" si="40"/>
        <v>0</v>
      </c>
      <c r="N345" s="10">
        <f t="shared" si="40"/>
        <v>0</v>
      </c>
      <c r="O345" s="10">
        <f t="shared" si="40"/>
        <v>0</v>
      </c>
      <c r="P345" s="10">
        <f t="shared" si="40"/>
        <v>0</v>
      </c>
      <c r="Q345" s="10">
        <f t="shared" si="40"/>
        <v>0</v>
      </c>
      <c r="R345" s="10">
        <f t="shared" si="40"/>
        <v>0</v>
      </c>
      <c r="S345" s="10">
        <f t="shared" si="40"/>
        <v>0</v>
      </c>
      <c r="T345" s="10">
        <f t="shared" si="40"/>
        <v>0</v>
      </c>
      <c r="U345" s="10">
        <f t="shared" si="40"/>
        <v>0</v>
      </c>
      <c r="V345" s="10">
        <f t="shared" si="40"/>
        <v>0</v>
      </c>
      <c r="W345" s="10">
        <f t="shared" si="40"/>
        <v>0</v>
      </c>
      <c r="X345" s="10">
        <f t="shared" si="40"/>
        <v>3900</v>
      </c>
    </row>
    <row r="346" spans="1:24" s="25" customFormat="1" ht="15.75" outlineLevel="6">
      <c r="A346" s="59" t="s">
        <v>117</v>
      </c>
      <c r="B346" s="19" t="s">
        <v>22</v>
      </c>
      <c r="C346" s="19" t="s">
        <v>287</v>
      </c>
      <c r="D346" s="19" t="s">
        <v>5</v>
      </c>
      <c r="E346" s="19"/>
      <c r="F346" s="20">
        <f>F347+F350</f>
        <v>3900</v>
      </c>
      <c r="G346" s="20">
        <f aca="true" t="shared" si="41" ref="G346:X346">G347+G350</f>
        <v>0</v>
      </c>
      <c r="H346" s="20">
        <f t="shared" si="41"/>
        <v>0</v>
      </c>
      <c r="I346" s="20">
        <f t="shared" si="41"/>
        <v>0</v>
      </c>
      <c r="J346" s="20">
        <f t="shared" si="41"/>
        <v>0</v>
      </c>
      <c r="K346" s="20">
        <f t="shared" si="41"/>
        <v>0</v>
      </c>
      <c r="L346" s="20">
        <f t="shared" si="41"/>
        <v>0</v>
      </c>
      <c r="M346" s="20">
        <f t="shared" si="41"/>
        <v>0</v>
      </c>
      <c r="N346" s="20">
        <f t="shared" si="41"/>
        <v>0</v>
      </c>
      <c r="O346" s="20">
        <f t="shared" si="41"/>
        <v>0</v>
      </c>
      <c r="P346" s="20">
        <f t="shared" si="41"/>
        <v>0</v>
      </c>
      <c r="Q346" s="20">
        <f t="shared" si="41"/>
        <v>0</v>
      </c>
      <c r="R346" s="20">
        <f t="shared" si="41"/>
        <v>0</v>
      </c>
      <c r="S346" s="20">
        <f t="shared" si="41"/>
        <v>0</v>
      </c>
      <c r="T346" s="20">
        <f t="shared" si="41"/>
        <v>0</v>
      </c>
      <c r="U346" s="20">
        <f t="shared" si="41"/>
        <v>0</v>
      </c>
      <c r="V346" s="20">
        <f t="shared" si="41"/>
        <v>0</v>
      </c>
      <c r="W346" s="20">
        <f t="shared" si="41"/>
        <v>0</v>
      </c>
      <c r="X346" s="20">
        <f t="shared" si="41"/>
        <v>3900</v>
      </c>
    </row>
    <row r="347" spans="1:24" s="25" customFormat="1" ht="33.75" customHeight="1" outlineLevel="6">
      <c r="A347" s="59" t="s">
        <v>158</v>
      </c>
      <c r="B347" s="19" t="s">
        <v>22</v>
      </c>
      <c r="C347" s="19" t="s">
        <v>297</v>
      </c>
      <c r="D347" s="19" t="s">
        <v>5</v>
      </c>
      <c r="E347" s="19"/>
      <c r="F347" s="20">
        <f>F348</f>
        <v>900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20">
        <f>X348</f>
        <v>900</v>
      </c>
    </row>
    <row r="348" spans="1:24" s="25" customFormat="1" ht="15.75" outlineLevel="6">
      <c r="A348" s="5" t="s">
        <v>115</v>
      </c>
      <c r="B348" s="6" t="s">
        <v>22</v>
      </c>
      <c r="C348" s="6" t="s">
        <v>297</v>
      </c>
      <c r="D348" s="6" t="s">
        <v>116</v>
      </c>
      <c r="E348" s="6"/>
      <c r="F348" s="7">
        <f>F349</f>
        <v>900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7">
        <f>X349</f>
        <v>900</v>
      </c>
    </row>
    <row r="349" spans="1:24" s="25" customFormat="1" ht="15.75" outlineLevel="6">
      <c r="A349" s="58" t="s">
        <v>84</v>
      </c>
      <c r="B349" s="48" t="s">
        <v>22</v>
      </c>
      <c r="C349" s="48" t="s">
        <v>297</v>
      </c>
      <c r="D349" s="48" t="s">
        <v>85</v>
      </c>
      <c r="E349" s="48"/>
      <c r="F349" s="49">
        <v>900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49">
        <v>900</v>
      </c>
    </row>
    <row r="350" spans="1:24" s="25" customFormat="1" ht="15.75" outlineLevel="6">
      <c r="A350" s="63" t="s">
        <v>159</v>
      </c>
      <c r="B350" s="61" t="s">
        <v>22</v>
      </c>
      <c r="C350" s="61" t="s">
        <v>298</v>
      </c>
      <c r="D350" s="61" t="s">
        <v>5</v>
      </c>
      <c r="E350" s="61"/>
      <c r="F350" s="62">
        <f>F351+F353</f>
        <v>3000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62">
        <f>X351+X353</f>
        <v>3000</v>
      </c>
    </row>
    <row r="351" spans="1:24" s="25" customFormat="1" ht="15.75" outlineLevel="6">
      <c r="A351" s="5" t="s">
        <v>92</v>
      </c>
      <c r="B351" s="6" t="s">
        <v>22</v>
      </c>
      <c r="C351" s="6" t="s">
        <v>298</v>
      </c>
      <c r="D351" s="6" t="s">
        <v>93</v>
      </c>
      <c r="E351" s="6"/>
      <c r="F351" s="7">
        <f>F352</f>
        <v>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7">
        <f>X352</f>
        <v>0</v>
      </c>
    </row>
    <row r="352" spans="1:24" s="25" customFormat="1" ht="31.5" outlineLevel="6">
      <c r="A352" s="47" t="s">
        <v>94</v>
      </c>
      <c r="B352" s="48" t="s">
        <v>22</v>
      </c>
      <c r="C352" s="48" t="s">
        <v>298</v>
      </c>
      <c r="D352" s="48" t="s">
        <v>95</v>
      </c>
      <c r="E352" s="48"/>
      <c r="F352" s="49"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49">
        <v>0</v>
      </c>
    </row>
    <row r="353" spans="1:24" s="25" customFormat="1" ht="15.75" outlineLevel="6">
      <c r="A353" s="5" t="s">
        <v>115</v>
      </c>
      <c r="B353" s="6" t="s">
        <v>22</v>
      </c>
      <c r="C353" s="6" t="s">
        <v>298</v>
      </c>
      <c r="D353" s="6" t="s">
        <v>116</v>
      </c>
      <c r="E353" s="6"/>
      <c r="F353" s="7">
        <f>F354</f>
        <v>3000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7">
        <f>X354</f>
        <v>3000</v>
      </c>
    </row>
    <row r="354" spans="1:24" s="25" customFormat="1" ht="47.25" outlineLevel="6">
      <c r="A354" s="56" t="s">
        <v>190</v>
      </c>
      <c r="B354" s="48" t="s">
        <v>22</v>
      </c>
      <c r="C354" s="48" t="s">
        <v>298</v>
      </c>
      <c r="D354" s="48" t="s">
        <v>83</v>
      </c>
      <c r="E354" s="48"/>
      <c r="F354" s="49">
        <v>3000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49">
        <v>3000</v>
      </c>
    </row>
    <row r="355" spans="1:24" s="25" customFormat="1" ht="15.75" outlineLevel="6">
      <c r="A355" s="72" t="s">
        <v>37</v>
      </c>
      <c r="B355" s="31" t="s">
        <v>13</v>
      </c>
      <c r="C355" s="31" t="s">
        <v>240</v>
      </c>
      <c r="D355" s="31" t="s">
        <v>5</v>
      </c>
      <c r="E355" s="31"/>
      <c r="F355" s="88">
        <f>F356+F367</f>
        <v>18146</v>
      </c>
      <c r="G355" s="10">
        <f aca="true" t="shared" si="42" ref="G355:V355">G357+G367</f>
        <v>0</v>
      </c>
      <c r="H355" s="10">
        <f t="shared" si="42"/>
        <v>0</v>
      </c>
      <c r="I355" s="10">
        <f t="shared" si="42"/>
        <v>0</v>
      </c>
      <c r="J355" s="10">
        <f t="shared" si="42"/>
        <v>0</v>
      </c>
      <c r="K355" s="10">
        <f t="shared" si="42"/>
        <v>0</v>
      </c>
      <c r="L355" s="10">
        <f t="shared" si="42"/>
        <v>0</v>
      </c>
      <c r="M355" s="10">
        <f t="shared" si="42"/>
        <v>0</v>
      </c>
      <c r="N355" s="10">
        <f t="shared" si="42"/>
        <v>0</v>
      </c>
      <c r="O355" s="10">
        <f t="shared" si="42"/>
        <v>0</v>
      </c>
      <c r="P355" s="10">
        <f t="shared" si="42"/>
        <v>0</v>
      </c>
      <c r="Q355" s="10">
        <f t="shared" si="42"/>
        <v>0</v>
      </c>
      <c r="R355" s="10">
        <f t="shared" si="42"/>
        <v>0</v>
      </c>
      <c r="S355" s="10">
        <f t="shared" si="42"/>
        <v>0</v>
      </c>
      <c r="T355" s="10">
        <f t="shared" si="42"/>
        <v>0</v>
      </c>
      <c r="U355" s="10">
        <f t="shared" si="42"/>
        <v>0</v>
      </c>
      <c r="V355" s="10">
        <f t="shared" si="42"/>
        <v>0</v>
      </c>
      <c r="X355" s="88">
        <f>X356+X367</f>
        <v>18834.4</v>
      </c>
    </row>
    <row r="356" spans="1:24" s="25" customFormat="1" ht="31.5" outlineLevel="6">
      <c r="A356" s="21" t="s">
        <v>130</v>
      </c>
      <c r="B356" s="9" t="s">
        <v>13</v>
      </c>
      <c r="C356" s="9" t="s">
        <v>241</v>
      </c>
      <c r="D356" s="9" t="s">
        <v>5</v>
      </c>
      <c r="E356" s="9"/>
      <c r="F356" s="81">
        <f>F357</f>
        <v>1940.2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X356" s="81">
        <f>X357</f>
        <v>2028.4</v>
      </c>
    </row>
    <row r="357" spans="1:24" s="25" customFormat="1" ht="36" customHeight="1" outlineLevel="6">
      <c r="A357" s="21" t="s">
        <v>132</v>
      </c>
      <c r="B357" s="12" t="s">
        <v>13</v>
      </c>
      <c r="C357" s="12" t="s">
        <v>242</v>
      </c>
      <c r="D357" s="12" t="s">
        <v>5</v>
      </c>
      <c r="E357" s="12"/>
      <c r="F357" s="86">
        <f>F358+F365</f>
        <v>1940.2</v>
      </c>
      <c r="G357" s="13">
        <f aca="true" t="shared" si="43" ref="G357:V357">G358</f>
        <v>0</v>
      </c>
      <c r="H357" s="13">
        <f t="shared" si="43"/>
        <v>0</v>
      </c>
      <c r="I357" s="13">
        <f t="shared" si="43"/>
        <v>0</v>
      </c>
      <c r="J357" s="13">
        <f t="shared" si="43"/>
        <v>0</v>
      </c>
      <c r="K357" s="13">
        <f t="shared" si="43"/>
        <v>0</v>
      </c>
      <c r="L357" s="13">
        <f t="shared" si="43"/>
        <v>0</v>
      </c>
      <c r="M357" s="13">
        <f t="shared" si="43"/>
        <v>0</v>
      </c>
      <c r="N357" s="13">
        <f t="shared" si="43"/>
        <v>0</v>
      </c>
      <c r="O357" s="13">
        <f t="shared" si="43"/>
        <v>0</v>
      </c>
      <c r="P357" s="13">
        <f t="shared" si="43"/>
        <v>0</v>
      </c>
      <c r="Q357" s="13">
        <f t="shared" si="43"/>
        <v>0</v>
      </c>
      <c r="R357" s="13">
        <f t="shared" si="43"/>
        <v>0</v>
      </c>
      <c r="S357" s="13">
        <f t="shared" si="43"/>
        <v>0</v>
      </c>
      <c r="T357" s="13">
        <f t="shared" si="43"/>
        <v>0</v>
      </c>
      <c r="U357" s="13">
        <f t="shared" si="43"/>
        <v>0</v>
      </c>
      <c r="V357" s="13">
        <f t="shared" si="43"/>
        <v>0</v>
      </c>
      <c r="X357" s="86">
        <f>X358+X365</f>
        <v>2028.4</v>
      </c>
    </row>
    <row r="358" spans="1:24" s="25" customFormat="1" ht="47.25" outlineLevel="6">
      <c r="A358" s="51" t="s">
        <v>188</v>
      </c>
      <c r="B358" s="19" t="s">
        <v>13</v>
      </c>
      <c r="C358" s="19" t="s">
        <v>244</v>
      </c>
      <c r="D358" s="19" t="s">
        <v>5</v>
      </c>
      <c r="E358" s="19"/>
      <c r="F358" s="82">
        <f>F359+F363</f>
        <v>1940.2</v>
      </c>
      <c r="G358" s="7">
        <f aca="true" t="shared" si="44" ref="G358:V358">G359</f>
        <v>0</v>
      </c>
      <c r="H358" s="7">
        <f t="shared" si="44"/>
        <v>0</v>
      </c>
      <c r="I358" s="7">
        <f t="shared" si="44"/>
        <v>0</v>
      </c>
      <c r="J358" s="7">
        <f t="shared" si="44"/>
        <v>0</v>
      </c>
      <c r="K358" s="7">
        <f t="shared" si="44"/>
        <v>0</v>
      </c>
      <c r="L358" s="7">
        <f t="shared" si="44"/>
        <v>0</v>
      </c>
      <c r="M358" s="7">
        <f t="shared" si="44"/>
        <v>0</v>
      </c>
      <c r="N358" s="7">
        <f t="shared" si="44"/>
        <v>0</v>
      </c>
      <c r="O358" s="7">
        <f t="shared" si="44"/>
        <v>0</v>
      </c>
      <c r="P358" s="7">
        <f t="shared" si="44"/>
        <v>0</v>
      </c>
      <c r="Q358" s="7">
        <f t="shared" si="44"/>
        <v>0</v>
      </c>
      <c r="R358" s="7">
        <f t="shared" si="44"/>
        <v>0</v>
      </c>
      <c r="S358" s="7">
        <f t="shared" si="44"/>
        <v>0</v>
      </c>
      <c r="T358" s="7">
        <f t="shared" si="44"/>
        <v>0</v>
      </c>
      <c r="U358" s="7">
        <f t="shared" si="44"/>
        <v>0</v>
      </c>
      <c r="V358" s="7">
        <f t="shared" si="44"/>
        <v>0</v>
      </c>
      <c r="X358" s="82">
        <f>X359+X363</f>
        <v>2028.4</v>
      </c>
    </row>
    <row r="359" spans="1:24" s="25" customFormat="1" ht="31.5" outlineLevel="6">
      <c r="A359" s="5" t="s">
        <v>91</v>
      </c>
      <c r="B359" s="6" t="s">
        <v>13</v>
      </c>
      <c r="C359" s="6" t="s">
        <v>244</v>
      </c>
      <c r="D359" s="6" t="s">
        <v>90</v>
      </c>
      <c r="E359" s="6"/>
      <c r="F359" s="83">
        <f>F360+F361+F362</f>
        <v>1940.2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3">
        <f>X360+X361+X362</f>
        <v>2028.4</v>
      </c>
    </row>
    <row r="360" spans="1:24" s="25" customFormat="1" ht="16.5" customHeight="1" outlineLevel="6">
      <c r="A360" s="47" t="s">
        <v>233</v>
      </c>
      <c r="B360" s="48" t="s">
        <v>13</v>
      </c>
      <c r="C360" s="48" t="s">
        <v>244</v>
      </c>
      <c r="D360" s="48" t="s">
        <v>88</v>
      </c>
      <c r="E360" s="48"/>
      <c r="F360" s="84">
        <v>1485.2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4">
        <v>1553.4</v>
      </c>
    </row>
    <row r="361" spans="1:24" s="25" customFormat="1" ht="31.5" outlineLevel="6">
      <c r="A361" s="47" t="s">
        <v>238</v>
      </c>
      <c r="B361" s="48" t="s">
        <v>13</v>
      </c>
      <c r="C361" s="48" t="s">
        <v>244</v>
      </c>
      <c r="D361" s="48" t="s">
        <v>89</v>
      </c>
      <c r="E361" s="48"/>
      <c r="F361" s="84">
        <v>5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84">
        <v>5</v>
      </c>
    </row>
    <row r="362" spans="1:24" s="25" customFormat="1" ht="47.25" outlineLevel="6">
      <c r="A362" s="47" t="s">
        <v>234</v>
      </c>
      <c r="B362" s="48" t="s">
        <v>13</v>
      </c>
      <c r="C362" s="48" t="s">
        <v>244</v>
      </c>
      <c r="D362" s="48" t="s">
        <v>235</v>
      </c>
      <c r="E362" s="48"/>
      <c r="F362" s="84">
        <v>450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84">
        <v>470</v>
      </c>
    </row>
    <row r="363" spans="1:24" s="25" customFormat="1" ht="15.75" outlineLevel="6">
      <c r="A363" s="5" t="s">
        <v>92</v>
      </c>
      <c r="B363" s="6" t="s">
        <v>13</v>
      </c>
      <c r="C363" s="6" t="s">
        <v>244</v>
      </c>
      <c r="D363" s="6" t="s">
        <v>93</v>
      </c>
      <c r="E363" s="6"/>
      <c r="F363" s="83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83">
        <f>X364</f>
        <v>0</v>
      </c>
    </row>
    <row r="364" spans="1:24" s="25" customFormat="1" ht="31.5" outlineLevel="6">
      <c r="A364" s="47" t="s">
        <v>94</v>
      </c>
      <c r="B364" s="48" t="s">
        <v>13</v>
      </c>
      <c r="C364" s="48" t="s">
        <v>244</v>
      </c>
      <c r="D364" s="48" t="s">
        <v>95</v>
      </c>
      <c r="E364" s="48"/>
      <c r="F364" s="84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4">
        <v>0</v>
      </c>
    </row>
    <row r="365" spans="1:24" s="25" customFormat="1" ht="15.75" outlineLevel="6">
      <c r="A365" s="50" t="s">
        <v>134</v>
      </c>
      <c r="B365" s="19" t="s">
        <v>13</v>
      </c>
      <c r="C365" s="19" t="s">
        <v>246</v>
      </c>
      <c r="D365" s="19" t="s">
        <v>5</v>
      </c>
      <c r="E365" s="19"/>
      <c r="F365" s="82">
        <f>F366</f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82">
        <f>X366</f>
        <v>0</v>
      </c>
    </row>
    <row r="366" spans="1:24" s="25" customFormat="1" ht="15.75" outlineLevel="6">
      <c r="A366" s="5" t="s">
        <v>339</v>
      </c>
      <c r="B366" s="6" t="s">
        <v>13</v>
      </c>
      <c r="C366" s="6" t="s">
        <v>246</v>
      </c>
      <c r="D366" s="6" t="s">
        <v>338</v>
      </c>
      <c r="E366" s="6"/>
      <c r="F366" s="83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83">
        <v>0</v>
      </c>
    </row>
    <row r="367" spans="1:24" s="25" customFormat="1" ht="19.5" customHeight="1" outlineLevel="6">
      <c r="A367" s="69" t="s">
        <v>214</v>
      </c>
      <c r="B367" s="12" t="s">
        <v>13</v>
      </c>
      <c r="C367" s="12" t="s">
        <v>280</v>
      </c>
      <c r="D367" s="12" t="s">
        <v>5</v>
      </c>
      <c r="E367" s="12"/>
      <c r="F367" s="86">
        <f>F368</f>
        <v>16205.8</v>
      </c>
      <c r="G367" s="13">
        <f aca="true" t="shared" si="45" ref="G367:V367">G369</f>
        <v>0</v>
      </c>
      <c r="H367" s="13">
        <f t="shared" si="45"/>
        <v>0</v>
      </c>
      <c r="I367" s="13">
        <f t="shared" si="45"/>
        <v>0</v>
      </c>
      <c r="J367" s="13">
        <f t="shared" si="45"/>
        <v>0</v>
      </c>
      <c r="K367" s="13">
        <f t="shared" si="45"/>
        <v>0</v>
      </c>
      <c r="L367" s="13">
        <f t="shared" si="45"/>
        <v>0</v>
      </c>
      <c r="M367" s="13">
        <f t="shared" si="45"/>
        <v>0</v>
      </c>
      <c r="N367" s="13">
        <f t="shared" si="45"/>
        <v>0</v>
      </c>
      <c r="O367" s="13">
        <f t="shared" si="45"/>
        <v>0</v>
      </c>
      <c r="P367" s="13">
        <f t="shared" si="45"/>
        <v>0</v>
      </c>
      <c r="Q367" s="13">
        <f t="shared" si="45"/>
        <v>0</v>
      </c>
      <c r="R367" s="13">
        <f t="shared" si="45"/>
        <v>0</v>
      </c>
      <c r="S367" s="13">
        <f t="shared" si="45"/>
        <v>0</v>
      </c>
      <c r="T367" s="13">
        <f t="shared" si="45"/>
        <v>0</v>
      </c>
      <c r="U367" s="13">
        <f t="shared" si="45"/>
        <v>0</v>
      </c>
      <c r="V367" s="13">
        <f t="shared" si="45"/>
        <v>0</v>
      </c>
      <c r="X367" s="86">
        <f>X368</f>
        <v>16806</v>
      </c>
    </row>
    <row r="368" spans="1:24" s="25" customFormat="1" ht="33" customHeight="1" outlineLevel="6">
      <c r="A368" s="69" t="s">
        <v>160</v>
      </c>
      <c r="B368" s="12" t="s">
        <v>13</v>
      </c>
      <c r="C368" s="12" t="s">
        <v>300</v>
      </c>
      <c r="D368" s="12" t="s">
        <v>5</v>
      </c>
      <c r="E368" s="12"/>
      <c r="F368" s="86">
        <f>F369</f>
        <v>16205.8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86">
        <f>X369</f>
        <v>16806</v>
      </c>
    </row>
    <row r="369" spans="1:24" s="25" customFormat="1" ht="31.5" outlineLevel="6">
      <c r="A369" s="50" t="s">
        <v>135</v>
      </c>
      <c r="B369" s="19" t="s">
        <v>13</v>
      </c>
      <c r="C369" s="19" t="s">
        <v>301</v>
      </c>
      <c r="D369" s="19" t="s">
        <v>5</v>
      </c>
      <c r="E369" s="19"/>
      <c r="F369" s="82">
        <f>F370+F374+F376</f>
        <v>16205.8</v>
      </c>
      <c r="G369" s="7">
        <f aca="true" t="shared" si="46" ref="G369:V369">G370</f>
        <v>0</v>
      </c>
      <c r="H369" s="7">
        <f t="shared" si="46"/>
        <v>0</v>
      </c>
      <c r="I369" s="7">
        <f t="shared" si="46"/>
        <v>0</v>
      </c>
      <c r="J369" s="7">
        <f t="shared" si="46"/>
        <v>0</v>
      </c>
      <c r="K369" s="7">
        <f t="shared" si="46"/>
        <v>0</v>
      </c>
      <c r="L369" s="7">
        <f t="shared" si="46"/>
        <v>0</v>
      </c>
      <c r="M369" s="7">
        <f t="shared" si="46"/>
        <v>0</v>
      </c>
      <c r="N369" s="7">
        <f t="shared" si="46"/>
        <v>0</v>
      </c>
      <c r="O369" s="7">
        <f t="shared" si="46"/>
        <v>0</v>
      </c>
      <c r="P369" s="7">
        <f t="shared" si="46"/>
        <v>0</v>
      </c>
      <c r="Q369" s="7">
        <f t="shared" si="46"/>
        <v>0</v>
      </c>
      <c r="R369" s="7">
        <f t="shared" si="46"/>
        <v>0</v>
      </c>
      <c r="S369" s="7">
        <f t="shared" si="46"/>
        <v>0</v>
      </c>
      <c r="T369" s="7">
        <f t="shared" si="46"/>
        <v>0</v>
      </c>
      <c r="U369" s="7">
        <f t="shared" si="46"/>
        <v>0</v>
      </c>
      <c r="V369" s="7">
        <f t="shared" si="46"/>
        <v>0</v>
      </c>
      <c r="X369" s="82">
        <f>X370+X374+X376</f>
        <v>16806</v>
      </c>
    </row>
    <row r="370" spans="1:24" s="25" customFormat="1" ht="15.75" outlineLevel="6">
      <c r="A370" s="5" t="s">
        <v>107</v>
      </c>
      <c r="B370" s="6" t="s">
        <v>13</v>
      </c>
      <c r="C370" s="6" t="s">
        <v>301</v>
      </c>
      <c r="D370" s="6" t="s">
        <v>108</v>
      </c>
      <c r="E370" s="6"/>
      <c r="F370" s="83">
        <f>F371+F372+F373</f>
        <v>13802.5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83">
        <f>X371+X372+X373</f>
        <v>14402.7</v>
      </c>
    </row>
    <row r="371" spans="1:24" s="25" customFormat="1" ht="15.75" outlineLevel="6">
      <c r="A371" s="47" t="s">
        <v>232</v>
      </c>
      <c r="B371" s="48" t="s">
        <v>13</v>
      </c>
      <c r="C371" s="48" t="s">
        <v>301</v>
      </c>
      <c r="D371" s="48" t="s">
        <v>109</v>
      </c>
      <c r="E371" s="48"/>
      <c r="F371" s="84">
        <v>10600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84">
        <v>11062</v>
      </c>
    </row>
    <row r="372" spans="1:24" s="25" customFormat="1" ht="31.5" outlineLevel="6">
      <c r="A372" s="47" t="s">
        <v>239</v>
      </c>
      <c r="B372" s="48" t="s">
        <v>13</v>
      </c>
      <c r="C372" s="48" t="s">
        <v>301</v>
      </c>
      <c r="D372" s="48" t="s">
        <v>110</v>
      </c>
      <c r="E372" s="48"/>
      <c r="F372" s="84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4">
        <v>0</v>
      </c>
    </row>
    <row r="373" spans="1:24" s="25" customFormat="1" ht="47.25" outlineLevel="6">
      <c r="A373" s="47" t="s">
        <v>236</v>
      </c>
      <c r="B373" s="48" t="s">
        <v>13</v>
      </c>
      <c r="C373" s="48" t="s">
        <v>301</v>
      </c>
      <c r="D373" s="48" t="s">
        <v>237</v>
      </c>
      <c r="E373" s="48"/>
      <c r="F373" s="84">
        <v>3202.5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4">
        <v>3340.7</v>
      </c>
    </row>
    <row r="374" spans="1:24" s="25" customFormat="1" ht="15.75" outlineLevel="6">
      <c r="A374" s="5" t="s">
        <v>92</v>
      </c>
      <c r="B374" s="6" t="s">
        <v>13</v>
      </c>
      <c r="C374" s="6" t="s">
        <v>301</v>
      </c>
      <c r="D374" s="6" t="s">
        <v>93</v>
      </c>
      <c r="E374" s="6"/>
      <c r="F374" s="83">
        <f>F375</f>
        <v>2381.3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83">
        <f>X375</f>
        <v>2381.3</v>
      </c>
    </row>
    <row r="375" spans="1:24" s="25" customFormat="1" ht="31.5" outlineLevel="6">
      <c r="A375" s="47" t="s">
        <v>94</v>
      </c>
      <c r="B375" s="48" t="s">
        <v>13</v>
      </c>
      <c r="C375" s="48" t="s">
        <v>301</v>
      </c>
      <c r="D375" s="48" t="s">
        <v>95</v>
      </c>
      <c r="E375" s="48"/>
      <c r="F375" s="84">
        <v>2381.3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84">
        <v>2381.3</v>
      </c>
    </row>
    <row r="376" spans="1:24" s="25" customFormat="1" ht="15.75" outlineLevel="6">
      <c r="A376" s="5" t="s">
        <v>96</v>
      </c>
      <c r="B376" s="6" t="s">
        <v>13</v>
      </c>
      <c r="C376" s="6" t="s">
        <v>301</v>
      </c>
      <c r="D376" s="6" t="s">
        <v>97</v>
      </c>
      <c r="E376" s="6"/>
      <c r="F376" s="83">
        <f>F377+F378+F379</f>
        <v>22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3">
        <f>X377+X378+X379</f>
        <v>22</v>
      </c>
    </row>
    <row r="377" spans="1:24" s="25" customFormat="1" ht="15.75" outlineLevel="6">
      <c r="A377" s="47" t="s">
        <v>98</v>
      </c>
      <c r="B377" s="48" t="s">
        <v>13</v>
      </c>
      <c r="C377" s="48" t="s">
        <v>301</v>
      </c>
      <c r="D377" s="48" t="s">
        <v>100</v>
      </c>
      <c r="E377" s="48"/>
      <c r="F377" s="84">
        <v>2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4">
        <v>2</v>
      </c>
    </row>
    <row r="378" spans="1:24" s="25" customFormat="1" ht="15.75" outlineLevel="6">
      <c r="A378" s="47" t="s">
        <v>99</v>
      </c>
      <c r="B378" s="48" t="s">
        <v>13</v>
      </c>
      <c r="C378" s="48" t="s">
        <v>301</v>
      </c>
      <c r="D378" s="48" t="s">
        <v>101</v>
      </c>
      <c r="E378" s="48"/>
      <c r="F378" s="84">
        <v>5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4">
        <v>5</v>
      </c>
    </row>
    <row r="379" spans="1:24" s="25" customFormat="1" ht="15.75" outlineLevel="6">
      <c r="A379" s="47" t="s">
        <v>339</v>
      </c>
      <c r="B379" s="48" t="s">
        <v>13</v>
      </c>
      <c r="C379" s="48" t="s">
        <v>301</v>
      </c>
      <c r="D379" s="48" t="s">
        <v>338</v>
      </c>
      <c r="E379" s="48"/>
      <c r="F379" s="84">
        <v>15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4">
        <v>15</v>
      </c>
    </row>
    <row r="380" spans="1:24" s="25" customFormat="1" ht="17.25" customHeight="1" outlineLevel="6">
      <c r="A380" s="16" t="s">
        <v>72</v>
      </c>
      <c r="B380" s="17" t="s">
        <v>52</v>
      </c>
      <c r="C380" s="17" t="s">
        <v>240</v>
      </c>
      <c r="D380" s="17" t="s">
        <v>5</v>
      </c>
      <c r="E380" s="17"/>
      <c r="F380" s="80">
        <f>F381</f>
        <v>23611.199999999997</v>
      </c>
      <c r="G380" s="18" t="e">
        <f>G381+#REF!+#REF!</f>
        <v>#REF!</v>
      </c>
      <c r="H380" s="18" t="e">
        <f>H381+#REF!+#REF!</f>
        <v>#REF!</v>
      </c>
      <c r="I380" s="18" t="e">
        <f>I381+#REF!+#REF!</f>
        <v>#REF!</v>
      </c>
      <c r="J380" s="18" t="e">
        <f>J381+#REF!+#REF!</f>
        <v>#REF!</v>
      </c>
      <c r="K380" s="18" t="e">
        <f>K381+#REF!+#REF!</f>
        <v>#REF!</v>
      </c>
      <c r="L380" s="18" t="e">
        <f>L381+#REF!+#REF!</f>
        <v>#REF!</v>
      </c>
      <c r="M380" s="18" t="e">
        <f>M381+#REF!+#REF!</f>
        <v>#REF!</v>
      </c>
      <c r="N380" s="18" t="e">
        <f>N381+#REF!+#REF!</f>
        <v>#REF!</v>
      </c>
      <c r="O380" s="18" t="e">
        <f>O381+#REF!+#REF!</f>
        <v>#REF!</v>
      </c>
      <c r="P380" s="18" t="e">
        <f>P381+#REF!+#REF!</f>
        <v>#REF!</v>
      </c>
      <c r="Q380" s="18" t="e">
        <f>Q381+#REF!+#REF!</f>
        <v>#REF!</v>
      </c>
      <c r="R380" s="18" t="e">
        <f>R381+#REF!+#REF!</f>
        <v>#REF!</v>
      </c>
      <c r="S380" s="18" t="e">
        <f>S381+#REF!+#REF!</f>
        <v>#REF!</v>
      </c>
      <c r="T380" s="18" t="e">
        <f>T381+#REF!+#REF!</f>
        <v>#REF!</v>
      </c>
      <c r="U380" s="18" t="e">
        <f>U381+#REF!+#REF!</f>
        <v>#REF!</v>
      </c>
      <c r="V380" s="18" t="e">
        <f>V381+#REF!+#REF!</f>
        <v>#REF!</v>
      </c>
      <c r="X380" s="80">
        <f>X381</f>
        <v>23611.199999999997</v>
      </c>
    </row>
    <row r="381" spans="1:24" s="25" customFormat="1" ht="15.75" outlineLevel="3">
      <c r="A381" s="8" t="s">
        <v>38</v>
      </c>
      <c r="B381" s="9" t="s">
        <v>14</v>
      </c>
      <c r="C381" s="9" t="s">
        <v>240</v>
      </c>
      <c r="D381" s="9" t="s">
        <v>5</v>
      </c>
      <c r="E381" s="9"/>
      <c r="F381" s="81">
        <f>F382+F397+F401+F405</f>
        <v>23611.199999999997</v>
      </c>
      <c r="G381" s="10" t="e">
        <f>G382+#REF!+#REF!</f>
        <v>#REF!</v>
      </c>
      <c r="H381" s="10" t="e">
        <f>H382+#REF!+#REF!</f>
        <v>#REF!</v>
      </c>
      <c r="I381" s="10" t="e">
        <f>I382+#REF!+#REF!</f>
        <v>#REF!</v>
      </c>
      <c r="J381" s="10" t="e">
        <f>J382+#REF!+#REF!</f>
        <v>#REF!</v>
      </c>
      <c r="K381" s="10" t="e">
        <f>K382+#REF!+#REF!</f>
        <v>#REF!</v>
      </c>
      <c r="L381" s="10" t="e">
        <f>L382+#REF!+#REF!</f>
        <v>#REF!</v>
      </c>
      <c r="M381" s="10" t="e">
        <f>M382+#REF!+#REF!</f>
        <v>#REF!</v>
      </c>
      <c r="N381" s="10" t="e">
        <f>N382+#REF!+#REF!</f>
        <v>#REF!</v>
      </c>
      <c r="O381" s="10" t="e">
        <f>O382+#REF!+#REF!</f>
        <v>#REF!</v>
      </c>
      <c r="P381" s="10" t="e">
        <f>P382+#REF!+#REF!</f>
        <v>#REF!</v>
      </c>
      <c r="Q381" s="10" t="e">
        <f>Q382+#REF!+#REF!</f>
        <v>#REF!</v>
      </c>
      <c r="R381" s="10" t="e">
        <f>R382+#REF!+#REF!</f>
        <v>#REF!</v>
      </c>
      <c r="S381" s="10" t="e">
        <f>S382+#REF!+#REF!</f>
        <v>#REF!</v>
      </c>
      <c r="T381" s="10" t="e">
        <f>T382+#REF!+#REF!</f>
        <v>#REF!</v>
      </c>
      <c r="U381" s="10" t="e">
        <f>U382+#REF!+#REF!</f>
        <v>#REF!</v>
      </c>
      <c r="V381" s="10" t="e">
        <f>V382+#REF!+#REF!</f>
        <v>#REF!</v>
      </c>
      <c r="X381" s="81">
        <f>X382+X397+X401+X405</f>
        <v>23611.199999999997</v>
      </c>
    </row>
    <row r="382" spans="1:24" s="25" customFormat="1" ht="19.5" customHeight="1" outlineLevel="3">
      <c r="A382" s="14" t="s">
        <v>161</v>
      </c>
      <c r="B382" s="12" t="s">
        <v>14</v>
      </c>
      <c r="C382" s="12" t="s">
        <v>302</v>
      </c>
      <c r="D382" s="12" t="s">
        <v>5</v>
      </c>
      <c r="E382" s="12"/>
      <c r="F382" s="86">
        <f>F383+F389</f>
        <v>23611.199999999997</v>
      </c>
      <c r="G382" s="13">
        <f aca="true" t="shared" si="47" ref="G382:V382">G390</f>
        <v>0</v>
      </c>
      <c r="H382" s="13">
        <f t="shared" si="47"/>
        <v>0</v>
      </c>
      <c r="I382" s="13">
        <f t="shared" si="47"/>
        <v>0</v>
      </c>
      <c r="J382" s="13">
        <f t="shared" si="47"/>
        <v>0</v>
      </c>
      <c r="K382" s="13">
        <f t="shared" si="47"/>
        <v>0</v>
      </c>
      <c r="L382" s="13">
        <f t="shared" si="47"/>
        <v>0</v>
      </c>
      <c r="M382" s="13">
        <f t="shared" si="47"/>
        <v>0</v>
      </c>
      <c r="N382" s="13">
        <f t="shared" si="47"/>
        <v>0</v>
      </c>
      <c r="O382" s="13">
        <f t="shared" si="47"/>
        <v>0</v>
      </c>
      <c r="P382" s="13">
        <f t="shared" si="47"/>
        <v>0</v>
      </c>
      <c r="Q382" s="13">
        <f t="shared" si="47"/>
        <v>0</v>
      </c>
      <c r="R382" s="13">
        <f t="shared" si="47"/>
        <v>0</v>
      </c>
      <c r="S382" s="13">
        <f t="shared" si="47"/>
        <v>0</v>
      </c>
      <c r="T382" s="13">
        <f t="shared" si="47"/>
        <v>0</v>
      </c>
      <c r="U382" s="13">
        <f t="shared" si="47"/>
        <v>0</v>
      </c>
      <c r="V382" s="13">
        <f t="shared" si="47"/>
        <v>0</v>
      </c>
      <c r="X382" s="86">
        <f>X383+X389</f>
        <v>23611.199999999997</v>
      </c>
    </row>
    <row r="383" spans="1:24" s="25" customFormat="1" ht="19.5" customHeight="1" outlineLevel="3">
      <c r="A383" s="50" t="s">
        <v>118</v>
      </c>
      <c r="B383" s="19" t="s">
        <v>14</v>
      </c>
      <c r="C383" s="19" t="s">
        <v>303</v>
      </c>
      <c r="D383" s="19" t="s">
        <v>5</v>
      </c>
      <c r="E383" s="19"/>
      <c r="F383" s="82">
        <f>F384</f>
        <v>100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82">
        <f>X384</f>
        <v>100</v>
      </c>
    </row>
    <row r="384" spans="1:24" s="25" customFormat="1" ht="32.25" customHeight="1" outlineLevel="3">
      <c r="A384" s="76" t="s">
        <v>162</v>
      </c>
      <c r="B384" s="6" t="s">
        <v>14</v>
      </c>
      <c r="C384" s="6" t="s">
        <v>304</v>
      </c>
      <c r="D384" s="6" t="s">
        <v>5</v>
      </c>
      <c r="E384" s="6"/>
      <c r="F384" s="83">
        <f>F385+F387</f>
        <v>100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83">
        <f>X385+X387</f>
        <v>100</v>
      </c>
    </row>
    <row r="385" spans="1:24" s="25" customFormat="1" ht="19.5" customHeight="1" outlineLevel="3">
      <c r="A385" s="47" t="s">
        <v>92</v>
      </c>
      <c r="B385" s="48" t="s">
        <v>14</v>
      </c>
      <c r="C385" s="48" t="s">
        <v>304</v>
      </c>
      <c r="D385" s="48" t="s">
        <v>93</v>
      </c>
      <c r="E385" s="48"/>
      <c r="F385" s="98">
        <f>F386</f>
        <v>100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X385" s="98">
        <f>X386</f>
        <v>100</v>
      </c>
    </row>
    <row r="386" spans="1:24" s="25" customFormat="1" ht="19.5" customHeight="1" outlineLevel="3">
      <c r="A386" s="47" t="s">
        <v>94</v>
      </c>
      <c r="B386" s="48" t="s">
        <v>14</v>
      </c>
      <c r="C386" s="48" t="s">
        <v>304</v>
      </c>
      <c r="D386" s="48" t="s">
        <v>95</v>
      </c>
      <c r="E386" s="48"/>
      <c r="F386" s="98">
        <v>100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X386" s="98">
        <v>100</v>
      </c>
    </row>
    <row r="387" spans="1:24" s="25" customFormat="1" ht="19.5" customHeight="1" outlineLevel="3">
      <c r="A387" s="47" t="s">
        <v>359</v>
      </c>
      <c r="B387" s="48" t="s">
        <v>14</v>
      </c>
      <c r="C387" s="48" t="s">
        <v>304</v>
      </c>
      <c r="D387" s="48" t="s">
        <v>358</v>
      </c>
      <c r="E387" s="48"/>
      <c r="F387" s="98">
        <f>F388</f>
        <v>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X387" s="98">
        <f>X388</f>
        <v>0</v>
      </c>
    </row>
    <row r="388" spans="1:24" s="25" customFormat="1" ht="33.75" customHeight="1" outlineLevel="3">
      <c r="A388" s="47" t="s">
        <v>360</v>
      </c>
      <c r="B388" s="48" t="s">
        <v>14</v>
      </c>
      <c r="C388" s="48" t="s">
        <v>304</v>
      </c>
      <c r="D388" s="48" t="s">
        <v>357</v>
      </c>
      <c r="E388" s="48"/>
      <c r="F388" s="98">
        <v>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X388" s="98">
        <v>0</v>
      </c>
    </row>
    <row r="389" spans="1:24" s="25" customFormat="1" ht="35.25" customHeight="1" outlineLevel="3">
      <c r="A389" s="63" t="s">
        <v>163</v>
      </c>
      <c r="B389" s="19" t="s">
        <v>14</v>
      </c>
      <c r="C389" s="19" t="s">
        <v>305</v>
      </c>
      <c r="D389" s="19" t="s">
        <v>5</v>
      </c>
      <c r="E389" s="19"/>
      <c r="F389" s="82">
        <f>F390+F394</f>
        <v>23511.199999999997</v>
      </c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X389" s="82">
        <f>X390+X394</f>
        <v>23511.199999999997</v>
      </c>
    </row>
    <row r="390" spans="1:24" s="25" customFormat="1" ht="31.5" outlineLevel="3">
      <c r="A390" s="5" t="s">
        <v>164</v>
      </c>
      <c r="B390" s="6" t="s">
        <v>14</v>
      </c>
      <c r="C390" s="6" t="s">
        <v>306</v>
      </c>
      <c r="D390" s="6" t="s">
        <v>5</v>
      </c>
      <c r="E390" s="6"/>
      <c r="F390" s="83">
        <f>F391</f>
        <v>12928.3</v>
      </c>
      <c r="G390" s="7">
        <f aca="true" t="shared" si="48" ref="G390:V390">G392</f>
        <v>0</v>
      </c>
      <c r="H390" s="7">
        <f t="shared" si="48"/>
        <v>0</v>
      </c>
      <c r="I390" s="7">
        <f t="shared" si="48"/>
        <v>0</v>
      </c>
      <c r="J390" s="7">
        <f t="shared" si="48"/>
        <v>0</v>
      </c>
      <c r="K390" s="7">
        <f t="shared" si="48"/>
        <v>0</v>
      </c>
      <c r="L390" s="7">
        <f t="shared" si="48"/>
        <v>0</v>
      </c>
      <c r="M390" s="7">
        <f t="shared" si="48"/>
        <v>0</v>
      </c>
      <c r="N390" s="7">
        <f t="shared" si="48"/>
        <v>0</v>
      </c>
      <c r="O390" s="7">
        <f t="shared" si="48"/>
        <v>0</v>
      </c>
      <c r="P390" s="7">
        <f t="shared" si="48"/>
        <v>0</v>
      </c>
      <c r="Q390" s="7">
        <f t="shared" si="48"/>
        <v>0</v>
      </c>
      <c r="R390" s="7">
        <f t="shared" si="48"/>
        <v>0</v>
      </c>
      <c r="S390" s="7">
        <f t="shared" si="48"/>
        <v>0</v>
      </c>
      <c r="T390" s="7">
        <f t="shared" si="48"/>
        <v>0</v>
      </c>
      <c r="U390" s="7">
        <f t="shared" si="48"/>
        <v>0</v>
      </c>
      <c r="V390" s="7">
        <f t="shared" si="48"/>
        <v>0</v>
      </c>
      <c r="X390" s="83">
        <f>X391</f>
        <v>12928.3</v>
      </c>
    </row>
    <row r="391" spans="1:24" s="25" customFormat="1" ht="15.75" outlineLevel="3">
      <c r="A391" s="47" t="s">
        <v>115</v>
      </c>
      <c r="B391" s="48" t="s">
        <v>14</v>
      </c>
      <c r="C391" s="48" t="s">
        <v>306</v>
      </c>
      <c r="D391" s="48" t="s">
        <v>116</v>
      </c>
      <c r="E391" s="48"/>
      <c r="F391" s="84">
        <f>F392+F393</f>
        <v>12928.3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4">
        <f>X392+X393</f>
        <v>12928.3</v>
      </c>
    </row>
    <row r="392" spans="1:24" s="25" customFormat="1" ht="47.25" outlineLevel="3">
      <c r="A392" s="56" t="s">
        <v>190</v>
      </c>
      <c r="B392" s="48" t="s">
        <v>14</v>
      </c>
      <c r="C392" s="48" t="s">
        <v>306</v>
      </c>
      <c r="D392" s="48" t="s">
        <v>83</v>
      </c>
      <c r="E392" s="48"/>
      <c r="F392" s="84">
        <v>12928.3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4">
        <v>12928.3</v>
      </c>
    </row>
    <row r="393" spans="1:24" s="25" customFormat="1" ht="15.75" outlineLevel="3">
      <c r="A393" s="58" t="s">
        <v>84</v>
      </c>
      <c r="B393" s="48" t="s">
        <v>14</v>
      </c>
      <c r="C393" s="48" t="s">
        <v>325</v>
      </c>
      <c r="D393" s="48" t="s">
        <v>85</v>
      </c>
      <c r="E393" s="48"/>
      <c r="F393" s="84"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4">
        <v>0</v>
      </c>
    </row>
    <row r="394" spans="1:24" s="25" customFormat="1" ht="31.5" outlineLevel="3">
      <c r="A394" s="5" t="s">
        <v>165</v>
      </c>
      <c r="B394" s="6" t="s">
        <v>14</v>
      </c>
      <c r="C394" s="6" t="s">
        <v>307</v>
      </c>
      <c r="D394" s="6" t="s">
        <v>5</v>
      </c>
      <c r="E394" s="6"/>
      <c r="F394" s="83">
        <f>F395</f>
        <v>10582.9</v>
      </c>
      <c r="G394" s="7">
        <f aca="true" t="shared" si="49" ref="G394:V394">G396</f>
        <v>0</v>
      </c>
      <c r="H394" s="7">
        <f t="shared" si="49"/>
        <v>0</v>
      </c>
      <c r="I394" s="7">
        <f t="shared" si="49"/>
        <v>0</v>
      </c>
      <c r="J394" s="7">
        <f t="shared" si="49"/>
        <v>0</v>
      </c>
      <c r="K394" s="7">
        <f t="shared" si="49"/>
        <v>0</v>
      </c>
      <c r="L394" s="7">
        <f t="shared" si="49"/>
        <v>0</v>
      </c>
      <c r="M394" s="7">
        <f t="shared" si="49"/>
        <v>0</v>
      </c>
      <c r="N394" s="7">
        <f t="shared" si="49"/>
        <v>0</v>
      </c>
      <c r="O394" s="7">
        <f t="shared" si="49"/>
        <v>0</v>
      </c>
      <c r="P394" s="7">
        <f t="shared" si="49"/>
        <v>0</v>
      </c>
      <c r="Q394" s="7">
        <f t="shared" si="49"/>
        <v>0</v>
      </c>
      <c r="R394" s="7">
        <f t="shared" si="49"/>
        <v>0</v>
      </c>
      <c r="S394" s="7">
        <f t="shared" si="49"/>
        <v>0</v>
      </c>
      <c r="T394" s="7">
        <f t="shared" si="49"/>
        <v>0</v>
      </c>
      <c r="U394" s="7">
        <f t="shared" si="49"/>
        <v>0</v>
      </c>
      <c r="V394" s="7">
        <f t="shared" si="49"/>
        <v>0</v>
      </c>
      <c r="X394" s="83">
        <f>X395</f>
        <v>10582.9</v>
      </c>
    </row>
    <row r="395" spans="1:24" s="25" customFormat="1" ht="15.75" outlineLevel="3">
      <c r="A395" s="47" t="s">
        <v>115</v>
      </c>
      <c r="B395" s="48" t="s">
        <v>14</v>
      </c>
      <c r="C395" s="48" t="s">
        <v>307</v>
      </c>
      <c r="D395" s="48" t="s">
        <v>116</v>
      </c>
      <c r="E395" s="48"/>
      <c r="F395" s="84">
        <f>F396</f>
        <v>10582.9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4">
        <f>X396</f>
        <v>10582.9</v>
      </c>
    </row>
    <row r="396" spans="1:24" s="25" customFormat="1" ht="47.25" outlineLevel="3">
      <c r="A396" s="56" t="s">
        <v>190</v>
      </c>
      <c r="B396" s="48" t="s">
        <v>14</v>
      </c>
      <c r="C396" s="48" t="s">
        <v>307</v>
      </c>
      <c r="D396" s="48" t="s">
        <v>83</v>
      </c>
      <c r="E396" s="48"/>
      <c r="F396" s="84">
        <v>10582.9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4">
        <v>10582.9</v>
      </c>
    </row>
    <row r="397" spans="1:24" s="25" customFormat="1" ht="15.75" outlineLevel="3">
      <c r="A397" s="8" t="s">
        <v>218</v>
      </c>
      <c r="B397" s="9" t="s">
        <v>14</v>
      </c>
      <c r="C397" s="9" t="s">
        <v>308</v>
      </c>
      <c r="D397" s="9" t="s">
        <v>5</v>
      </c>
      <c r="E397" s="9"/>
      <c r="F397" s="81">
        <f>F398</f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1">
        <f>X398</f>
        <v>0</v>
      </c>
    </row>
    <row r="398" spans="1:24" s="25" customFormat="1" ht="36" customHeight="1" outlineLevel="3">
      <c r="A398" s="76" t="s">
        <v>166</v>
      </c>
      <c r="B398" s="6" t="s">
        <v>14</v>
      </c>
      <c r="C398" s="6" t="s">
        <v>309</v>
      </c>
      <c r="D398" s="6" t="s">
        <v>5</v>
      </c>
      <c r="E398" s="6"/>
      <c r="F398" s="83">
        <f>F399</f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3">
        <f>X399</f>
        <v>0</v>
      </c>
    </row>
    <row r="399" spans="1:24" s="25" customFormat="1" ht="15.75" outlineLevel="3">
      <c r="A399" s="47" t="s">
        <v>92</v>
      </c>
      <c r="B399" s="48" t="s">
        <v>14</v>
      </c>
      <c r="C399" s="48" t="s">
        <v>309</v>
      </c>
      <c r="D399" s="48" t="s">
        <v>93</v>
      </c>
      <c r="E399" s="48"/>
      <c r="F399" s="84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4">
        <f>X400</f>
        <v>0</v>
      </c>
    </row>
    <row r="400" spans="1:24" s="25" customFormat="1" ht="31.5" outlineLevel="3">
      <c r="A400" s="47" t="s">
        <v>94</v>
      </c>
      <c r="B400" s="48" t="s">
        <v>14</v>
      </c>
      <c r="C400" s="48" t="s">
        <v>309</v>
      </c>
      <c r="D400" s="48" t="s">
        <v>95</v>
      </c>
      <c r="E400" s="48"/>
      <c r="F400" s="84"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4">
        <v>0</v>
      </c>
    </row>
    <row r="401" spans="1:24" s="25" customFormat="1" ht="15.75" outlineLevel="3">
      <c r="A401" s="8" t="s">
        <v>219</v>
      </c>
      <c r="B401" s="9" t="s">
        <v>14</v>
      </c>
      <c r="C401" s="9" t="s">
        <v>310</v>
      </c>
      <c r="D401" s="9" t="s">
        <v>5</v>
      </c>
      <c r="E401" s="9"/>
      <c r="F401" s="81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1">
        <f>X402</f>
        <v>0</v>
      </c>
    </row>
    <row r="402" spans="1:24" s="25" customFormat="1" ht="31.5" outlineLevel="3">
      <c r="A402" s="76" t="s">
        <v>167</v>
      </c>
      <c r="B402" s="6" t="s">
        <v>14</v>
      </c>
      <c r="C402" s="6" t="s">
        <v>311</v>
      </c>
      <c r="D402" s="6" t="s">
        <v>5</v>
      </c>
      <c r="E402" s="6"/>
      <c r="F402" s="83">
        <f>F403</f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3">
        <f>X403</f>
        <v>0</v>
      </c>
    </row>
    <row r="403" spans="1:24" s="25" customFormat="1" ht="15.75" outlineLevel="3">
      <c r="A403" s="47" t="s">
        <v>92</v>
      </c>
      <c r="B403" s="48" t="s">
        <v>14</v>
      </c>
      <c r="C403" s="48" t="s">
        <v>311</v>
      </c>
      <c r="D403" s="48" t="s">
        <v>93</v>
      </c>
      <c r="E403" s="48"/>
      <c r="F403" s="84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84">
        <f>X404</f>
        <v>0</v>
      </c>
    </row>
    <row r="404" spans="1:24" s="25" customFormat="1" ht="31.5" outlineLevel="3">
      <c r="A404" s="47" t="s">
        <v>94</v>
      </c>
      <c r="B404" s="48" t="s">
        <v>14</v>
      </c>
      <c r="C404" s="48" t="s">
        <v>311</v>
      </c>
      <c r="D404" s="48" t="s">
        <v>95</v>
      </c>
      <c r="E404" s="48"/>
      <c r="F404" s="84"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84">
        <v>0</v>
      </c>
    </row>
    <row r="405" spans="1:24" s="25" customFormat="1" ht="15.75" outlineLevel="3">
      <c r="A405" s="8" t="s">
        <v>220</v>
      </c>
      <c r="B405" s="9" t="s">
        <v>14</v>
      </c>
      <c r="C405" s="9" t="s">
        <v>312</v>
      </c>
      <c r="D405" s="9" t="s">
        <v>5</v>
      </c>
      <c r="E405" s="9"/>
      <c r="F405" s="81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81">
        <f>X406</f>
        <v>0</v>
      </c>
    </row>
    <row r="406" spans="1:24" s="25" customFormat="1" ht="31.5" outlineLevel="3">
      <c r="A406" s="76" t="s">
        <v>168</v>
      </c>
      <c r="B406" s="6" t="s">
        <v>14</v>
      </c>
      <c r="C406" s="6" t="s">
        <v>313</v>
      </c>
      <c r="D406" s="6" t="s">
        <v>5</v>
      </c>
      <c r="E406" s="6"/>
      <c r="F406" s="83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83">
        <f>X407</f>
        <v>0</v>
      </c>
    </row>
    <row r="407" spans="1:24" s="25" customFormat="1" ht="15.75" outlineLevel="3">
      <c r="A407" s="47" t="s">
        <v>92</v>
      </c>
      <c r="B407" s="48" t="s">
        <v>14</v>
      </c>
      <c r="C407" s="48" t="s">
        <v>313</v>
      </c>
      <c r="D407" s="48" t="s">
        <v>93</v>
      </c>
      <c r="E407" s="48"/>
      <c r="F407" s="84">
        <f>F408</f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84">
        <f>X408</f>
        <v>0</v>
      </c>
    </row>
    <row r="408" spans="1:24" s="25" customFormat="1" ht="31.5" outlineLevel="3">
      <c r="A408" s="47" t="s">
        <v>94</v>
      </c>
      <c r="B408" s="48" t="s">
        <v>14</v>
      </c>
      <c r="C408" s="48" t="s">
        <v>313</v>
      </c>
      <c r="D408" s="48" t="s">
        <v>95</v>
      </c>
      <c r="E408" s="48"/>
      <c r="F408" s="84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84">
        <v>0</v>
      </c>
    </row>
    <row r="409" spans="1:24" s="25" customFormat="1" ht="17.25" customHeight="1" outlineLevel="6">
      <c r="A409" s="16" t="s">
        <v>51</v>
      </c>
      <c r="B409" s="17" t="s">
        <v>50</v>
      </c>
      <c r="C409" s="17" t="s">
        <v>240</v>
      </c>
      <c r="D409" s="17" t="s">
        <v>5</v>
      </c>
      <c r="E409" s="17"/>
      <c r="F409" s="18">
        <f>F410+F416+F426+F432</f>
        <v>6951.058</v>
      </c>
      <c r="G409" s="18" t="e">
        <f aca="true" t="shared" si="50" ref="G409:V409">G410+G416+G426</f>
        <v>#REF!</v>
      </c>
      <c r="H409" s="18" t="e">
        <f t="shared" si="50"/>
        <v>#REF!</v>
      </c>
      <c r="I409" s="18" t="e">
        <f t="shared" si="50"/>
        <v>#REF!</v>
      </c>
      <c r="J409" s="18" t="e">
        <f t="shared" si="50"/>
        <v>#REF!</v>
      </c>
      <c r="K409" s="18" t="e">
        <f t="shared" si="50"/>
        <v>#REF!</v>
      </c>
      <c r="L409" s="18" t="e">
        <f t="shared" si="50"/>
        <v>#REF!</v>
      </c>
      <c r="M409" s="18" t="e">
        <f t="shared" si="50"/>
        <v>#REF!</v>
      </c>
      <c r="N409" s="18" t="e">
        <f t="shared" si="50"/>
        <v>#REF!</v>
      </c>
      <c r="O409" s="18" t="e">
        <f t="shared" si="50"/>
        <v>#REF!</v>
      </c>
      <c r="P409" s="18" t="e">
        <f t="shared" si="50"/>
        <v>#REF!</v>
      </c>
      <c r="Q409" s="18" t="e">
        <f t="shared" si="50"/>
        <v>#REF!</v>
      </c>
      <c r="R409" s="18" t="e">
        <f t="shared" si="50"/>
        <v>#REF!</v>
      </c>
      <c r="S409" s="18" t="e">
        <f t="shared" si="50"/>
        <v>#REF!</v>
      </c>
      <c r="T409" s="18" t="e">
        <f t="shared" si="50"/>
        <v>#REF!</v>
      </c>
      <c r="U409" s="18" t="e">
        <f t="shared" si="50"/>
        <v>#REF!</v>
      </c>
      <c r="V409" s="18" t="e">
        <f t="shared" si="50"/>
        <v>#REF!</v>
      </c>
      <c r="X409" s="18">
        <f>X410+X416+X426+X432</f>
        <v>6965.058</v>
      </c>
    </row>
    <row r="410" spans="1:24" s="25" customFormat="1" ht="15.75" outlineLevel="3">
      <c r="A410" s="72" t="s">
        <v>40</v>
      </c>
      <c r="B410" s="31" t="s">
        <v>15</v>
      </c>
      <c r="C410" s="31" t="s">
        <v>240</v>
      </c>
      <c r="D410" s="31" t="s">
        <v>5</v>
      </c>
      <c r="E410" s="31"/>
      <c r="F410" s="65">
        <f>F411</f>
        <v>732</v>
      </c>
      <c r="G410" s="10">
        <f aca="true" t="shared" si="51" ref="G410:V410">G412</f>
        <v>0</v>
      </c>
      <c r="H410" s="10">
        <f t="shared" si="51"/>
        <v>0</v>
      </c>
      <c r="I410" s="10">
        <f t="shared" si="51"/>
        <v>0</v>
      </c>
      <c r="J410" s="10">
        <f t="shared" si="51"/>
        <v>0</v>
      </c>
      <c r="K410" s="10">
        <f t="shared" si="51"/>
        <v>0</v>
      </c>
      <c r="L410" s="10">
        <f t="shared" si="51"/>
        <v>0</v>
      </c>
      <c r="M410" s="10">
        <f t="shared" si="51"/>
        <v>0</v>
      </c>
      <c r="N410" s="10">
        <f t="shared" si="51"/>
        <v>0</v>
      </c>
      <c r="O410" s="10">
        <f t="shared" si="51"/>
        <v>0</v>
      </c>
      <c r="P410" s="10">
        <f t="shared" si="51"/>
        <v>0</v>
      </c>
      <c r="Q410" s="10">
        <f t="shared" si="51"/>
        <v>0</v>
      </c>
      <c r="R410" s="10">
        <f t="shared" si="51"/>
        <v>0</v>
      </c>
      <c r="S410" s="10">
        <f t="shared" si="51"/>
        <v>0</v>
      </c>
      <c r="T410" s="10">
        <f t="shared" si="51"/>
        <v>0</v>
      </c>
      <c r="U410" s="10">
        <f t="shared" si="51"/>
        <v>0</v>
      </c>
      <c r="V410" s="10">
        <f t="shared" si="51"/>
        <v>0</v>
      </c>
      <c r="X410" s="65">
        <f>X411</f>
        <v>732</v>
      </c>
    </row>
    <row r="411" spans="1:24" s="25" customFormat="1" ht="31.5" outlineLevel="3">
      <c r="A411" s="21" t="s">
        <v>130</v>
      </c>
      <c r="B411" s="9" t="s">
        <v>15</v>
      </c>
      <c r="C411" s="9" t="s">
        <v>241</v>
      </c>
      <c r="D411" s="9" t="s">
        <v>5</v>
      </c>
      <c r="E411" s="9"/>
      <c r="F411" s="81">
        <f>F412</f>
        <v>732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X411" s="81">
        <f>X412</f>
        <v>732</v>
      </c>
    </row>
    <row r="412" spans="1:24" s="15" customFormat="1" ht="30.75" customHeight="1" outlineLevel="3">
      <c r="A412" s="21" t="s">
        <v>132</v>
      </c>
      <c r="B412" s="12" t="s">
        <v>15</v>
      </c>
      <c r="C412" s="12" t="s">
        <v>242</v>
      </c>
      <c r="D412" s="12" t="s">
        <v>5</v>
      </c>
      <c r="E412" s="12"/>
      <c r="F412" s="86">
        <f>F413</f>
        <v>732</v>
      </c>
      <c r="G412" s="13">
        <f aca="true" t="shared" si="52" ref="G412:V413">G413</f>
        <v>0</v>
      </c>
      <c r="H412" s="13">
        <f t="shared" si="52"/>
        <v>0</v>
      </c>
      <c r="I412" s="13">
        <f t="shared" si="52"/>
        <v>0</v>
      </c>
      <c r="J412" s="13">
        <f t="shared" si="52"/>
        <v>0</v>
      </c>
      <c r="K412" s="13">
        <f t="shared" si="52"/>
        <v>0</v>
      </c>
      <c r="L412" s="13">
        <f t="shared" si="52"/>
        <v>0</v>
      </c>
      <c r="M412" s="13">
        <f t="shared" si="52"/>
        <v>0</v>
      </c>
      <c r="N412" s="13">
        <f t="shared" si="52"/>
        <v>0</v>
      </c>
      <c r="O412" s="13">
        <f t="shared" si="52"/>
        <v>0</v>
      </c>
      <c r="P412" s="13">
        <f t="shared" si="52"/>
        <v>0</v>
      </c>
      <c r="Q412" s="13">
        <f t="shared" si="52"/>
        <v>0</v>
      </c>
      <c r="R412" s="13">
        <f t="shared" si="52"/>
        <v>0</v>
      </c>
      <c r="S412" s="13">
        <f t="shared" si="52"/>
        <v>0</v>
      </c>
      <c r="T412" s="13">
        <f t="shared" si="52"/>
        <v>0</v>
      </c>
      <c r="U412" s="13">
        <f t="shared" si="52"/>
        <v>0</v>
      </c>
      <c r="V412" s="13">
        <f t="shared" si="52"/>
        <v>0</v>
      </c>
      <c r="X412" s="86">
        <f>X413</f>
        <v>732</v>
      </c>
    </row>
    <row r="413" spans="1:24" s="25" customFormat="1" ht="33" customHeight="1" outlineLevel="4">
      <c r="A413" s="50" t="s">
        <v>169</v>
      </c>
      <c r="B413" s="19" t="s">
        <v>15</v>
      </c>
      <c r="C413" s="19" t="s">
        <v>314</v>
      </c>
      <c r="D413" s="19" t="s">
        <v>5</v>
      </c>
      <c r="E413" s="19"/>
      <c r="F413" s="82">
        <f>F414</f>
        <v>732</v>
      </c>
      <c r="G413" s="7">
        <f t="shared" si="52"/>
        <v>0</v>
      </c>
      <c r="H413" s="7">
        <f t="shared" si="52"/>
        <v>0</v>
      </c>
      <c r="I413" s="7">
        <f t="shared" si="52"/>
        <v>0</v>
      </c>
      <c r="J413" s="7">
        <f t="shared" si="52"/>
        <v>0</v>
      </c>
      <c r="K413" s="7">
        <f t="shared" si="52"/>
        <v>0</v>
      </c>
      <c r="L413" s="7">
        <f t="shared" si="52"/>
        <v>0</v>
      </c>
      <c r="M413" s="7">
        <f t="shared" si="52"/>
        <v>0</v>
      </c>
      <c r="N413" s="7">
        <f t="shared" si="52"/>
        <v>0</v>
      </c>
      <c r="O413" s="7">
        <f t="shared" si="52"/>
        <v>0</v>
      </c>
      <c r="P413" s="7">
        <f t="shared" si="52"/>
        <v>0</v>
      </c>
      <c r="Q413" s="7">
        <f t="shared" si="52"/>
        <v>0</v>
      </c>
      <c r="R413" s="7">
        <f t="shared" si="52"/>
        <v>0</v>
      </c>
      <c r="S413" s="7">
        <f t="shared" si="52"/>
        <v>0</v>
      </c>
      <c r="T413" s="7">
        <f t="shared" si="52"/>
        <v>0</v>
      </c>
      <c r="U413" s="7">
        <f t="shared" si="52"/>
        <v>0</v>
      </c>
      <c r="V413" s="7">
        <f t="shared" si="52"/>
        <v>0</v>
      </c>
      <c r="X413" s="82">
        <f>X414</f>
        <v>732</v>
      </c>
    </row>
    <row r="414" spans="1:24" s="25" customFormat="1" ht="15.75" outlineLevel="5">
      <c r="A414" s="5" t="s">
        <v>121</v>
      </c>
      <c r="B414" s="6" t="s">
        <v>15</v>
      </c>
      <c r="C414" s="6" t="s">
        <v>314</v>
      </c>
      <c r="D414" s="6" t="s">
        <v>119</v>
      </c>
      <c r="E414" s="6"/>
      <c r="F414" s="83">
        <f>F415</f>
        <v>732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83">
        <f>X415</f>
        <v>732</v>
      </c>
    </row>
    <row r="415" spans="1:24" s="25" customFormat="1" ht="31.5" outlineLevel="5">
      <c r="A415" s="47" t="s">
        <v>122</v>
      </c>
      <c r="B415" s="48" t="s">
        <v>15</v>
      </c>
      <c r="C415" s="48" t="s">
        <v>314</v>
      </c>
      <c r="D415" s="48" t="s">
        <v>120</v>
      </c>
      <c r="E415" s="48"/>
      <c r="F415" s="84">
        <v>732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84">
        <v>732</v>
      </c>
    </row>
    <row r="416" spans="1:24" s="25" customFormat="1" ht="15.75" outlineLevel="3">
      <c r="A416" s="72" t="s">
        <v>41</v>
      </c>
      <c r="B416" s="31" t="s">
        <v>16</v>
      </c>
      <c r="C416" s="31" t="s">
        <v>240</v>
      </c>
      <c r="D416" s="31" t="s">
        <v>5</v>
      </c>
      <c r="E416" s="31"/>
      <c r="F416" s="88">
        <f>F417</f>
        <v>1274.058</v>
      </c>
      <c r="G416" s="10" t="e">
        <f>#REF!</f>
        <v>#REF!</v>
      </c>
      <c r="H416" s="10" t="e">
        <f>#REF!</f>
        <v>#REF!</v>
      </c>
      <c r="I416" s="10" t="e">
        <f>#REF!</f>
        <v>#REF!</v>
      </c>
      <c r="J416" s="10" t="e">
        <f>#REF!</f>
        <v>#REF!</v>
      </c>
      <c r="K416" s="10" t="e">
        <f>#REF!</f>
        <v>#REF!</v>
      </c>
      <c r="L416" s="10" t="e">
        <f>#REF!</f>
        <v>#REF!</v>
      </c>
      <c r="M416" s="10" t="e">
        <f>#REF!</f>
        <v>#REF!</v>
      </c>
      <c r="N416" s="10" t="e">
        <f>#REF!</f>
        <v>#REF!</v>
      </c>
      <c r="O416" s="10" t="e">
        <f>#REF!</f>
        <v>#REF!</v>
      </c>
      <c r="P416" s="10" t="e">
        <f>#REF!</f>
        <v>#REF!</v>
      </c>
      <c r="Q416" s="10" t="e">
        <f>#REF!</f>
        <v>#REF!</v>
      </c>
      <c r="R416" s="10" t="e">
        <f>#REF!</f>
        <v>#REF!</v>
      </c>
      <c r="S416" s="10" t="e">
        <f>#REF!</f>
        <v>#REF!</v>
      </c>
      <c r="T416" s="10" t="e">
        <f>#REF!</f>
        <v>#REF!</v>
      </c>
      <c r="U416" s="10" t="e">
        <f>#REF!</f>
        <v>#REF!</v>
      </c>
      <c r="V416" s="10" t="e">
        <f>#REF!</f>
        <v>#REF!</v>
      </c>
      <c r="X416" s="88">
        <f>X417</f>
        <v>1288.058</v>
      </c>
    </row>
    <row r="417" spans="1:24" s="25" customFormat="1" ht="15.75" outlineLevel="3">
      <c r="A417" s="14" t="s">
        <v>139</v>
      </c>
      <c r="B417" s="9" t="s">
        <v>16</v>
      </c>
      <c r="C417" s="9" t="s">
        <v>240</v>
      </c>
      <c r="D417" s="9" t="s">
        <v>5</v>
      </c>
      <c r="E417" s="9"/>
      <c r="F417" s="81">
        <f>F418+F422</f>
        <v>1274.058</v>
      </c>
      <c r="G417" s="81">
        <f aca="true" t="shared" si="53" ref="G417:X417">G418+G422</f>
        <v>0</v>
      </c>
      <c r="H417" s="81">
        <f t="shared" si="53"/>
        <v>0</v>
      </c>
      <c r="I417" s="81">
        <f t="shared" si="53"/>
        <v>0</v>
      </c>
      <c r="J417" s="81">
        <f t="shared" si="53"/>
        <v>0</v>
      </c>
      <c r="K417" s="81">
        <f t="shared" si="53"/>
        <v>0</v>
      </c>
      <c r="L417" s="81">
        <f t="shared" si="53"/>
        <v>0</v>
      </c>
      <c r="M417" s="81">
        <f t="shared" si="53"/>
        <v>0</v>
      </c>
      <c r="N417" s="81">
        <f t="shared" si="53"/>
        <v>0</v>
      </c>
      <c r="O417" s="81">
        <f t="shared" si="53"/>
        <v>0</v>
      </c>
      <c r="P417" s="81">
        <f t="shared" si="53"/>
        <v>0</v>
      </c>
      <c r="Q417" s="81">
        <f t="shared" si="53"/>
        <v>0</v>
      </c>
      <c r="R417" s="81">
        <f t="shared" si="53"/>
        <v>0</v>
      </c>
      <c r="S417" s="81">
        <f t="shared" si="53"/>
        <v>0</v>
      </c>
      <c r="T417" s="81">
        <f t="shared" si="53"/>
        <v>0</v>
      </c>
      <c r="U417" s="81">
        <f t="shared" si="53"/>
        <v>0</v>
      </c>
      <c r="V417" s="81">
        <f t="shared" si="53"/>
        <v>0</v>
      </c>
      <c r="W417" s="81">
        <f t="shared" si="53"/>
        <v>0</v>
      </c>
      <c r="X417" s="81">
        <f t="shared" si="53"/>
        <v>1288.058</v>
      </c>
    </row>
    <row r="418" spans="1:24" s="25" customFormat="1" ht="15.75" outlineLevel="5">
      <c r="A418" s="8" t="s">
        <v>221</v>
      </c>
      <c r="B418" s="9" t="s">
        <v>16</v>
      </c>
      <c r="C418" s="9" t="s">
        <v>315</v>
      </c>
      <c r="D418" s="9" t="s">
        <v>5</v>
      </c>
      <c r="E418" s="9"/>
      <c r="F418" s="81">
        <f>F419</f>
        <v>386</v>
      </c>
      <c r="G418" s="81">
        <f aca="true" t="shared" si="54" ref="G418:X418">G419</f>
        <v>0</v>
      </c>
      <c r="H418" s="81">
        <f t="shared" si="54"/>
        <v>0</v>
      </c>
      <c r="I418" s="81">
        <f t="shared" si="54"/>
        <v>0</v>
      </c>
      <c r="J418" s="81">
        <f t="shared" si="54"/>
        <v>0</v>
      </c>
      <c r="K418" s="81">
        <f t="shared" si="54"/>
        <v>0</v>
      </c>
      <c r="L418" s="81">
        <f t="shared" si="54"/>
        <v>0</v>
      </c>
      <c r="M418" s="81">
        <f t="shared" si="54"/>
        <v>0</v>
      </c>
      <c r="N418" s="81">
        <f t="shared" si="54"/>
        <v>0</v>
      </c>
      <c r="O418" s="81">
        <f t="shared" si="54"/>
        <v>0</v>
      </c>
      <c r="P418" s="81">
        <f t="shared" si="54"/>
        <v>0</v>
      </c>
      <c r="Q418" s="81">
        <f t="shared" si="54"/>
        <v>0</v>
      </c>
      <c r="R418" s="81">
        <f t="shared" si="54"/>
        <v>0</v>
      </c>
      <c r="S418" s="81">
        <f t="shared" si="54"/>
        <v>0</v>
      </c>
      <c r="T418" s="81">
        <f t="shared" si="54"/>
        <v>0</v>
      </c>
      <c r="U418" s="81">
        <f t="shared" si="54"/>
        <v>0</v>
      </c>
      <c r="V418" s="81">
        <f t="shared" si="54"/>
        <v>0</v>
      </c>
      <c r="W418" s="81">
        <f t="shared" si="54"/>
        <v>0</v>
      </c>
      <c r="X418" s="81">
        <f t="shared" si="54"/>
        <v>400</v>
      </c>
    </row>
    <row r="419" spans="1:24" s="25" customFormat="1" ht="31.5" outlineLevel="5">
      <c r="A419" s="63" t="s">
        <v>387</v>
      </c>
      <c r="B419" s="19" t="s">
        <v>16</v>
      </c>
      <c r="C419" s="19" t="s">
        <v>386</v>
      </c>
      <c r="D419" s="19" t="s">
        <v>5</v>
      </c>
      <c r="E419" s="19"/>
      <c r="F419" s="82">
        <f>F420</f>
        <v>386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82">
        <f>X420</f>
        <v>400</v>
      </c>
    </row>
    <row r="420" spans="1:24" s="25" customFormat="1" ht="31.5" outlineLevel="5">
      <c r="A420" s="5" t="s">
        <v>102</v>
      </c>
      <c r="B420" s="6" t="s">
        <v>16</v>
      </c>
      <c r="C420" s="6" t="s">
        <v>386</v>
      </c>
      <c r="D420" s="6" t="s">
        <v>103</v>
      </c>
      <c r="E420" s="6"/>
      <c r="F420" s="83">
        <f>F421</f>
        <v>386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83">
        <f>X421</f>
        <v>400</v>
      </c>
    </row>
    <row r="421" spans="1:24" s="25" customFormat="1" ht="15.75" outlineLevel="5">
      <c r="A421" s="47" t="s">
        <v>124</v>
      </c>
      <c r="B421" s="48" t="s">
        <v>16</v>
      </c>
      <c r="C421" s="48" t="s">
        <v>386</v>
      </c>
      <c r="D421" s="48" t="s">
        <v>123</v>
      </c>
      <c r="E421" s="48"/>
      <c r="F421" s="84">
        <v>386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84">
        <v>400</v>
      </c>
    </row>
    <row r="422" spans="1:24" s="25" customFormat="1" ht="15.75" outlineLevel="5">
      <c r="A422" s="69" t="s">
        <v>214</v>
      </c>
      <c r="B422" s="9" t="s">
        <v>16</v>
      </c>
      <c r="C422" s="9" t="s">
        <v>280</v>
      </c>
      <c r="D422" s="9" t="s">
        <v>5</v>
      </c>
      <c r="E422" s="9"/>
      <c r="F422" s="81">
        <f>F423</f>
        <v>888.058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81">
        <f>X423</f>
        <v>888.058</v>
      </c>
    </row>
    <row r="423" spans="1:24" s="25" customFormat="1" ht="31.5" outlineLevel="5">
      <c r="A423" s="87" t="s">
        <v>160</v>
      </c>
      <c r="B423" s="19" t="s">
        <v>16</v>
      </c>
      <c r="C423" s="19" t="s">
        <v>300</v>
      </c>
      <c r="D423" s="19" t="s">
        <v>5</v>
      </c>
      <c r="E423" s="19"/>
      <c r="F423" s="20">
        <f>F424</f>
        <v>888.058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20">
        <f>X424</f>
        <v>888.058</v>
      </c>
    </row>
    <row r="424" spans="1:24" s="25" customFormat="1" ht="15.75" outlineLevel="5">
      <c r="A424" s="5" t="s">
        <v>121</v>
      </c>
      <c r="B424" s="6" t="s">
        <v>16</v>
      </c>
      <c r="C424" s="6" t="s">
        <v>299</v>
      </c>
      <c r="D424" s="6" t="s">
        <v>119</v>
      </c>
      <c r="E424" s="6"/>
      <c r="F424" s="7">
        <f>F425</f>
        <v>888.058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7">
        <f>X425</f>
        <v>888.058</v>
      </c>
    </row>
    <row r="425" spans="1:24" s="25" customFormat="1" ht="31.5" outlineLevel="5">
      <c r="A425" s="47" t="s">
        <v>122</v>
      </c>
      <c r="B425" s="48" t="s">
        <v>16</v>
      </c>
      <c r="C425" s="48" t="s">
        <v>299</v>
      </c>
      <c r="D425" s="48" t="s">
        <v>120</v>
      </c>
      <c r="E425" s="48"/>
      <c r="F425" s="49">
        <v>888.058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49">
        <v>888.058</v>
      </c>
    </row>
    <row r="426" spans="1:24" s="25" customFormat="1" ht="15.75" outlineLevel="5">
      <c r="A426" s="72" t="s">
        <v>46</v>
      </c>
      <c r="B426" s="31" t="s">
        <v>23</v>
      </c>
      <c r="C426" s="31" t="s">
        <v>240</v>
      </c>
      <c r="D426" s="31" t="s">
        <v>5</v>
      </c>
      <c r="E426" s="31"/>
      <c r="F426" s="65">
        <f>F427</f>
        <v>4845</v>
      </c>
      <c r="G426" s="10">
        <f aca="true" t="shared" si="55" ref="G426:V426">G428</f>
        <v>0</v>
      </c>
      <c r="H426" s="10">
        <f t="shared" si="55"/>
        <v>0</v>
      </c>
      <c r="I426" s="10">
        <f t="shared" si="55"/>
        <v>0</v>
      </c>
      <c r="J426" s="10">
        <f t="shared" si="55"/>
        <v>0</v>
      </c>
      <c r="K426" s="10">
        <f t="shared" si="55"/>
        <v>0</v>
      </c>
      <c r="L426" s="10">
        <f t="shared" si="55"/>
        <v>0</v>
      </c>
      <c r="M426" s="10">
        <f t="shared" si="55"/>
        <v>0</v>
      </c>
      <c r="N426" s="10">
        <f t="shared" si="55"/>
        <v>0</v>
      </c>
      <c r="O426" s="10">
        <f t="shared" si="55"/>
        <v>0</v>
      </c>
      <c r="P426" s="10">
        <f t="shared" si="55"/>
        <v>0</v>
      </c>
      <c r="Q426" s="10">
        <f t="shared" si="55"/>
        <v>0</v>
      </c>
      <c r="R426" s="10">
        <f t="shared" si="55"/>
        <v>0</v>
      </c>
      <c r="S426" s="10">
        <f t="shared" si="55"/>
        <v>0</v>
      </c>
      <c r="T426" s="10">
        <f t="shared" si="55"/>
        <v>0</v>
      </c>
      <c r="U426" s="10">
        <f t="shared" si="55"/>
        <v>0</v>
      </c>
      <c r="V426" s="10">
        <f t="shared" si="55"/>
        <v>0</v>
      </c>
      <c r="X426" s="65">
        <f>X427</f>
        <v>4845</v>
      </c>
    </row>
    <row r="427" spans="1:24" s="25" customFormat="1" ht="31.5" outlineLevel="5">
      <c r="A427" s="21" t="s">
        <v>130</v>
      </c>
      <c r="B427" s="9" t="s">
        <v>23</v>
      </c>
      <c r="C427" s="9" t="s">
        <v>241</v>
      </c>
      <c r="D427" s="9" t="s">
        <v>5</v>
      </c>
      <c r="E427" s="9"/>
      <c r="F427" s="10">
        <f>F428</f>
        <v>4845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X427" s="10">
        <f>X428</f>
        <v>4845</v>
      </c>
    </row>
    <row r="428" spans="1:24" s="25" customFormat="1" ht="31.5" outlineLevel="5">
      <c r="A428" s="21" t="s">
        <v>132</v>
      </c>
      <c r="B428" s="12" t="s">
        <v>23</v>
      </c>
      <c r="C428" s="12" t="s">
        <v>242</v>
      </c>
      <c r="D428" s="12" t="s">
        <v>5</v>
      </c>
      <c r="E428" s="12"/>
      <c r="F428" s="13">
        <f>F429</f>
        <v>4845</v>
      </c>
      <c r="G428" s="13">
        <f aca="true" t="shared" si="56" ref="G428:V429">G429</f>
        <v>0</v>
      </c>
      <c r="H428" s="13">
        <f t="shared" si="56"/>
        <v>0</v>
      </c>
      <c r="I428" s="13">
        <f t="shared" si="56"/>
        <v>0</v>
      </c>
      <c r="J428" s="13">
        <f t="shared" si="56"/>
        <v>0</v>
      </c>
      <c r="K428" s="13">
        <f t="shared" si="56"/>
        <v>0</v>
      </c>
      <c r="L428" s="13">
        <f t="shared" si="56"/>
        <v>0</v>
      </c>
      <c r="M428" s="13">
        <f t="shared" si="56"/>
        <v>0</v>
      </c>
      <c r="N428" s="13">
        <f t="shared" si="56"/>
        <v>0</v>
      </c>
      <c r="O428" s="13">
        <f t="shared" si="56"/>
        <v>0</v>
      </c>
      <c r="P428" s="13">
        <f t="shared" si="56"/>
        <v>0</v>
      </c>
      <c r="Q428" s="13">
        <f t="shared" si="56"/>
        <v>0</v>
      </c>
      <c r="R428" s="13">
        <f t="shared" si="56"/>
        <v>0</v>
      </c>
      <c r="S428" s="13">
        <f t="shared" si="56"/>
        <v>0</v>
      </c>
      <c r="T428" s="13">
        <f t="shared" si="56"/>
        <v>0</v>
      </c>
      <c r="U428" s="13">
        <f t="shared" si="56"/>
        <v>0</v>
      </c>
      <c r="V428" s="13">
        <f t="shared" si="56"/>
        <v>0</v>
      </c>
      <c r="X428" s="13">
        <f>X429</f>
        <v>4845</v>
      </c>
    </row>
    <row r="429" spans="1:24" s="25" customFormat="1" ht="47.25" outlineLevel="5">
      <c r="A429" s="63" t="s">
        <v>170</v>
      </c>
      <c r="B429" s="19" t="s">
        <v>23</v>
      </c>
      <c r="C429" s="19" t="s">
        <v>316</v>
      </c>
      <c r="D429" s="19" t="s">
        <v>5</v>
      </c>
      <c r="E429" s="19"/>
      <c r="F429" s="20">
        <f>F430</f>
        <v>4845</v>
      </c>
      <c r="G429" s="7">
        <f t="shared" si="56"/>
        <v>0</v>
      </c>
      <c r="H429" s="7">
        <f t="shared" si="56"/>
        <v>0</v>
      </c>
      <c r="I429" s="7">
        <f t="shared" si="56"/>
        <v>0</v>
      </c>
      <c r="J429" s="7">
        <f t="shared" si="56"/>
        <v>0</v>
      </c>
      <c r="K429" s="7">
        <f t="shared" si="56"/>
        <v>0</v>
      </c>
      <c r="L429" s="7">
        <f t="shared" si="56"/>
        <v>0</v>
      </c>
      <c r="M429" s="7">
        <f t="shared" si="56"/>
        <v>0</v>
      </c>
      <c r="N429" s="7">
        <f t="shared" si="56"/>
        <v>0</v>
      </c>
      <c r="O429" s="7">
        <f t="shared" si="56"/>
        <v>0</v>
      </c>
      <c r="P429" s="7">
        <f t="shared" si="56"/>
        <v>0</v>
      </c>
      <c r="Q429" s="7">
        <f t="shared" si="56"/>
        <v>0</v>
      </c>
      <c r="R429" s="7">
        <f t="shared" si="56"/>
        <v>0</v>
      </c>
      <c r="S429" s="7">
        <f t="shared" si="56"/>
        <v>0</v>
      </c>
      <c r="T429" s="7">
        <f t="shared" si="56"/>
        <v>0</v>
      </c>
      <c r="U429" s="7">
        <f t="shared" si="56"/>
        <v>0</v>
      </c>
      <c r="V429" s="7">
        <f t="shared" si="56"/>
        <v>0</v>
      </c>
      <c r="X429" s="20">
        <f>X430</f>
        <v>4845</v>
      </c>
    </row>
    <row r="430" spans="1:24" s="25" customFormat="1" ht="15.75" outlineLevel="5">
      <c r="A430" s="5" t="s">
        <v>121</v>
      </c>
      <c r="B430" s="6" t="s">
        <v>23</v>
      </c>
      <c r="C430" s="6" t="s">
        <v>316</v>
      </c>
      <c r="D430" s="6" t="s">
        <v>119</v>
      </c>
      <c r="E430" s="6"/>
      <c r="F430" s="7">
        <f>F431</f>
        <v>4845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7">
        <f>X431</f>
        <v>4845</v>
      </c>
    </row>
    <row r="431" spans="1:24" s="25" customFormat="1" ht="31.5" outlineLevel="5">
      <c r="A431" s="47" t="s">
        <v>122</v>
      </c>
      <c r="B431" s="48" t="s">
        <v>23</v>
      </c>
      <c r="C431" s="48" t="s">
        <v>316</v>
      </c>
      <c r="D431" s="48" t="s">
        <v>120</v>
      </c>
      <c r="E431" s="48"/>
      <c r="F431" s="49">
        <v>4845</v>
      </c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X431" s="49">
        <v>4845</v>
      </c>
    </row>
    <row r="432" spans="1:24" s="25" customFormat="1" ht="15.75" outlineLevel="5">
      <c r="A432" s="72" t="s">
        <v>171</v>
      </c>
      <c r="B432" s="31" t="s">
        <v>172</v>
      </c>
      <c r="C432" s="31" t="s">
        <v>240</v>
      </c>
      <c r="D432" s="31" t="s">
        <v>5</v>
      </c>
      <c r="E432" s="31"/>
      <c r="F432" s="65">
        <f>F433</f>
        <v>100</v>
      </c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X432" s="65">
        <f>X433</f>
        <v>100</v>
      </c>
    </row>
    <row r="433" spans="1:24" s="25" customFormat="1" ht="15.75" outlineLevel="5">
      <c r="A433" s="14" t="s">
        <v>353</v>
      </c>
      <c r="B433" s="9" t="s">
        <v>172</v>
      </c>
      <c r="C433" s="9" t="s">
        <v>317</v>
      </c>
      <c r="D433" s="9" t="s">
        <v>5</v>
      </c>
      <c r="E433" s="9"/>
      <c r="F433" s="10">
        <f>F434</f>
        <v>100</v>
      </c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X433" s="10">
        <f>X434</f>
        <v>100</v>
      </c>
    </row>
    <row r="434" spans="1:24" s="25" customFormat="1" ht="33" customHeight="1" outlineLevel="5">
      <c r="A434" s="63" t="s">
        <v>174</v>
      </c>
      <c r="B434" s="19" t="s">
        <v>172</v>
      </c>
      <c r="C434" s="19" t="s">
        <v>318</v>
      </c>
      <c r="D434" s="19" t="s">
        <v>5</v>
      </c>
      <c r="E434" s="19"/>
      <c r="F434" s="20">
        <f>F435</f>
        <v>100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X434" s="20">
        <f>X435</f>
        <v>100</v>
      </c>
    </row>
    <row r="435" spans="1:24" s="25" customFormat="1" ht="15.75" outlineLevel="5">
      <c r="A435" s="5" t="s">
        <v>92</v>
      </c>
      <c r="B435" s="6" t="s">
        <v>173</v>
      </c>
      <c r="C435" s="6" t="s">
        <v>318</v>
      </c>
      <c r="D435" s="6" t="s">
        <v>93</v>
      </c>
      <c r="E435" s="6"/>
      <c r="F435" s="7">
        <f>F436</f>
        <v>100</v>
      </c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X435" s="7">
        <f>X436</f>
        <v>100</v>
      </c>
    </row>
    <row r="436" spans="1:24" s="25" customFormat="1" ht="31.5" outlineLevel="5">
      <c r="A436" s="47" t="s">
        <v>94</v>
      </c>
      <c r="B436" s="48" t="s">
        <v>172</v>
      </c>
      <c r="C436" s="48" t="s">
        <v>318</v>
      </c>
      <c r="D436" s="48" t="s">
        <v>95</v>
      </c>
      <c r="E436" s="48"/>
      <c r="F436" s="49">
        <v>100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X436" s="49">
        <v>100</v>
      </c>
    </row>
    <row r="437" spans="1:24" s="25" customFormat="1" ht="18.75" outlineLevel="5">
      <c r="A437" s="16" t="s">
        <v>76</v>
      </c>
      <c r="B437" s="17" t="s">
        <v>49</v>
      </c>
      <c r="C437" s="17" t="s">
        <v>240</v>
      </c>
      <c r="D437" s="17" t="s">
        <v>5</v>
      </c>
      <c r="E437" s="17"/>
      <c r="F437" s="18">
        <f>F438</f>
        <v>142</v>
      </c>
      <c r="G437" s="18">
        <f aca="true" t="shared" si="57" ref="G437:X437">G438</f>
        <v>0</v>
      </c>
      <c r="H437" s="18">
        <f t="shared" si="57"/>
        <v>0</v>
      </c>
      <c r="I437" s="18">
        <f t="shared" si="57"/>
        <v>0</v>
      </c>
      <c r="J437" s="18">
        <f t="shared" si="57"/>
        <v>0</v>
      </c>
      <c r="K437" s="18">
        <f t="shared" si="57"/>
        <v>0</v>
      </c>
      <c r="L437" s="18">
        <f t="shared" si="57"/>
        <v>0</v>
      </c>
      <c r="M437" s="18">
        <f t="shared" si="57"/>
        <v>0</v>
      </c>
      <c r="N437" s="18">
        <f t="shared" si="57"/>
        <v>0</v>
      </c>
      <c r="O437" s="18">
        <f t="shared" si="57"/>
        <v>0</v>
      </c>
      <c r="P437" s="18">
        <f t="shared" si="57"/>
        <v>0</v>
      </c>
      <c r="Q437" s="18">
        <f t="shared" si="57"/>
        <v>0</v>
      </c>
      <c r="R437" s="18">
        <f t="shared" si="57"/>
        <v>0</v>
      </c>
      <c r="S437" s="18">
        <f t="shared" si="57"/>
        <v>0</v>
      </c>
      <c r="T437" s="18">
        <f t="shared" si="57"/>
        <v>0</v>
      </c>
      <c r="U437" s="18">
        <f t="shared" si="57"/>
        <v>0</v>
      </c>
      <c r="V437" s="18">
        <f t="shared" si="57"/>
        <v>0</v>
      </c>
      <c r="W437" s="18">
        <f t="shared" si="57"/>
        <v>0</v>
      </c>
      <c r="X437" s="18">
        <f t="shared" si="57"/>
        <v>0</v>
      </c>
    </row>
    <row r="438" spans="1:24" s="25" customFormat="1" ht="15.75" outlineLevel="5">
      <c r="A438" s="8" t="s">
        <v>39</v>
      </c>
      <c r="B438" s="9" t="s">
        <v>17</v>
      </c>
      <c r="C438" s="9" t="s">
        <v>240</v>
      </c>
      <c r="D438" s="9" t="s">
        <v>5</v>
      </c>
      <c r="E438" s="9"/>
      <c r="F438" s="10">
        <f>F439</f>
        <v>142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X438" s="10">
        <f>X439</f>
        <v>0</v>
      </c>
    </row>
    <row r="439" spans="1:24" s="25" customFormat="1" ht="15.75" outlineLevel="5">
      <c r="A439" s="60" t="s">
        <v>222</v>
      </c>
      <c r="B439" s="19" t="s">
        <v>17</v>
      </c>
      <c r="C439" s="19" t="s">
        <v>319</v>
      </c>
      <c r="D439" s="19" t="s">
        <v>5</v>
      </c>
      <c r="E439" s="19"/>
      <c r="F439" s="20">
        <f>F440</f>
        <v>142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X439" s="20">
        <f>X440</f>
        <v>0</v>
      </c>
    </row>
    <row r="440" spans="1:24" s="25" customFormat="1" ht="36" customHeight="1" outlineLevel="5">
      <c r="A440" s="63" t="s">
        <v>175</v>
      </c>
      <c r="B440" s="19" t="s">
        <v>17</v>
      </c>
      <c r="C440" s="19" t="s">
        <v>320</v>
      </c>
      <c r="D440" s="19" t="s">
        <v>5</v>
      </c>
      <c r="E440" s="19"/>
      <c r="F440" s="20">
        <f>F441+F442</f>
        <v>142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X440" s="20">
        <f>X441+X442</f>
        <v>0</v>
      </c>
    </row>
    <row r="441" spans="1:24" s="25" customFormat="1" ht="22.5" customHeight="1" outlineLevel="5">
      <c r="A441" s="5" t="s">
        <v>336</v>
      </c>
      <c r="B441" s="6" t="s">
        <v>17</v>
      </c>
      <c r="C441" s="6" t="s">
        <v>320</v>
      </c>
      <c r="D441" s="6" t="s">
        <v>337</v>
      </c>
      <c r="E441" s="6"/>
      <c r="F441" s="7">
        <v>35</v>
      </c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X441" s="7">
        <v>0</v>
      </c>
    </row>
    <row r="442" spans="1:24" s="25" customFormat="1" ht="15.75" outlineLevel="5">
      <c r="A442" s="5" t="s">
        <v>92</v>
      </c>
      <c r="B442" s="6" t="s">
        <v>17</v>
      </c>
      <c r="C442" s="6" t="s">
        <v>320</v>
      </c>
      <c r="D442" s="6" t="s">
        <v>93</v>
      </c>
      <c r="E442" s="6"/>
      <c r="F442" s="7">
        <f>F443</f>
        <v>107</v>
      </c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X442" s="7">
        <f>X443</f>
        <v>0</v>
      </c>
    </row>
    <row r="443" spans="1:24" s="25" customFormat="1" ht="31.5" outlineLevel="5">
      <c r="A443" s="47" t="s">
        <v>94</v>
      </c>
      <c r="B443" s="48" t="s">
        <v>17</v>
      </c>
      <c r="C443" s="48" t="s">
        <v>320</v>
      </c>
      <c r="D443" s="48" t="s">
        <v>95</v>
      </c>
      <c r="E443" s="48"/>
      <c r="F443" s="49">
        <v>107</v>
      </c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X443" s="49">
        <v>0</v>
      </c>
    </row>
    <row r="444" spans="1:24" s="25" customFormat="1" ht="18.75" outlineLevel="5">
      <c r="A444" s="16" t="s">
        <v>73</v>
      </c>
      <c r="B444" s="17" t="s">
        <v>74</v>
      </c>
      <c r="C444" s="17" t="s">
        <v>240</v>
      </c>
      <c r="D444" s="17" t="s">
        <v>5</v>
      </c>
      <c r="E444" s="17"/>
      <c r="F444" s="18">
        <f aca="true" t="shared" si="58" ref="F444:F449">F445</f>
        <v>2200</v>
      </c>
      <c r="G444" s="18">
        <f aca="true" t="shared" si="59" ref="G444:X444">G445</f>
        <v>0</v>
      </c>
      <c r="H444" s="18">
        <f t="shared" si="59"/>
        <v>0</v>
      </c>
      <c r="I444" s="18">
        <f t="shared" si="59"/>
        <v>0</v>
      </c>
      <c r="J444" s="18">
        <f t="shared" si="59"/>
        <v>0</v>
      </c>
      <c r="K444" s="18">
        <f t="shared" si="59"/>
        <v>0</v>
      </c>
      <c r="L444" s="18">
        <f t="shared" si="59"/>
        <v>0</v>
      </c>
      <c r="M444" s="18">
        <f t="shared" si="59"/>
        <v>0</v>
      </c>
      <c r="N444" s="18">
        <f t="shared" si="59"/>
        <v>0</v>
      </c>
      <c r="O444" s="18">
        <f t="shared" si="59"/>
        <v>0</v>
      </c>
      <c r="P444" s="18">
        <f t="shared" si="59"/>
        <v>0</v>
      </c>
      <c r="Q444" s="18">
        <f t="shared" si="59"/>
        <v>0</v>
      </c>
      <c r="R444" s="18">
        <f t="shared" si="59"/>
        <v>0</v>
      </c>
      <c r="S444" s="18">
        <f t="shared" si="59"/>
        <v>0</v>
      </c>
      <c r="T444" s="18">
        <f t="shared" si="59"/>
        <v>0</v>
      </c>
      <c r="U444" s="18">
        <f t="shared" si="59"/>
        <v>0</v>
      </c>
      <c r="V444" s="18">
        <f t="shared" si="59"/>
        <v>0</v>
      </c>
      <c r="W444" s="18">
        <f t="shared" si="59"/>
        <v>0</v>
      </c>
      <c r="X444" s="18">
        <f t="shared" si="59"/>
        <v>2200</v>
      </c>
    </row>
    <row r="445" spans="1:24" s="25" customFormat="1" ht="31.5" customHeight="1" outlineLevel="5">
      <c r="A445" s="79" t="s">
        <v>48</v>
      </c>
      <c r="B445" s="77" t="s">
        <v>75</v>
      </c>
      <c r="C445" s="77" t="s">
        <v>321</v>
      </c>
      <c r="D445" s="77" t="s">
        <v>5</v>
      </c>
      <c r="E445" s="77"/>
      <c r="F445" s="78">
        <f t="shared" si="58"/>
        <v>2200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X445" s="78">
        <f>X446</f>
        <v>2200</v>
      </c>
    </row>
    <row r="446" spans="1:24" s="25" customFormat="1" ht="31.5" customHeight="1" outlineLevel="5">
      <c r="A446" s="21" t="s">
        <v>130</v>
      </c>
      <c r="B446" s="12" t="s">
        <v>75</v>
      </c>
      <c r="C446" s="12" t="s">
        <v>241</v>
      </c>
      <c r="D446" s="12" t="s">
        <v>5</v>
      </c>
      <c r="E446" s="12"/>
      <c r="F446" s="13">
        <f t="shared" si="58"/>
        <v>2200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X446" s="13">
        <f>X447</f>
        <v>2200</v>
      </c>
    </row>
    <row r="447" spans="1:24" s="25" customFormat="1" ht="31.5" outlineLevel="5">
      <c r="A447" s="21" t="s">
        <v>132</v>
      </c>
      <c r="B447" s="9" t="s">
        <v>75</v>
      </c>
      <c r="C447" s="9" t="s">
        <v>242</v>
      </c>
      <c r="D447" s="9" t="s">
        <v>5</v>
      </c>
      <c r="E447" s="9"/>
      <c r="F447" s="10">
        <f t="shared" si="58"/>
        <v>2200</v>
      </c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X447" s="10">
        <f>X448</f>
        <v>2200</v>
      </c>
    </row>
    <row r="448" spans="1:24" s="25" customFormat="1" ht="31.5" outlineLevel="5">
      <c r="A448" s="63" t="s">
        <v>176</v>
      </c>
      <c r="B448" s="19" t="s">
        <v>75</v>
      </c>
      <c r="C448" s="19" t="s">
        <v>322</v>
      </c>
      <c r="D448" s="19" t="s">
        <v>5</v>
      </c>
      <c r="E448" s="19"/>
      <c r="F448" s="20">
        <f t="shared" si="58"/>
        <v>2200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X448" s="20">
        <f>X449</f>
        <v>2200</v>
      </c>
    </row>
    <row r="449" spans="1:24" s="25" customFormat="1" ht="15.75" outlineLevel="5">
      <c r="A449" s="5" t="s">
        <v>115</v>
      </c>
      <c r="B449" s="6" t="s">
        <v>75</v>
      </c>
      <c r="C449" s="6" t="s">
        <v>322</v>
      </c>
      <c r="D449" s="6" t="s">
        <v>116</v>
      </c>
      <c r="E449" s="6"/>
      <c r="F449" s="7">
        <f t="shared" si="58"/>
        <v>2200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X449" s="7">
        <f>X450</f>
        <v>2200</v>
      </c>
    </row>
    <row r="450" spans="1:24" s="25" customFormat="1" ht="47.25" outlineLevel="5">
      <c r="A450" s="56" t="s">
        <v>190</v>
      </c>
      <c r="B450" s="48" t="s">
        <v>75</v>
      </c>
      <c r="C450" s="48" t="s">
        <v>322</v>
      </c>
      <c r="D450" s="48" t="s">
        <v>83</v>
      </c>
      <c r="E450" s="48"/>
      <c r="F450" s="49">
        <v>2200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X450" s="49">
        <v>2200</v>
      </c>
    </row>
    <row r="451" spans="1:24" s="25" customFormat="1" ht="31.5" outlineLevel="5">
      <c r="A451" s="16" t="s">
        <v>68</v>
      </c>
      <c r="B451" s="17" t="s">
        <v>69</v>
      </c>
      <c r="C451" s="17" t="s">
        <v>321</v>
      </c>
      <c r="D451" s="17" t="s">
        <v>5</v>
      </c>
      <c r="E451" s="17"/>
      <c r="F451" s="18">
        <f>F452</f>
        <v>100</v>
      </c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X451" s="18">
        <f>X452</f>
        <v>100</v>
      </c>
    </row>
    <row r="452" spans="1:24" s="25" customFormat="1" ht="15.75" outlineLevel="5">
      <c r="A452" s="8" t="s">
        <v>30</v>
      </c>
      <c r="B452" s="9" t="s">
        <v>70</v>
      </c>
      <c r="C452" s="9" t="s">
        <v>321</v>
      </c>
      <c r="D452" s="9" t="s">
        <v>5</v>
      </c>
      <c r="E452" s="9"/>
      <c r="F452" s="10">
        <f>F453</f>
        <v>100</v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X452" s="10">
        <f>X453</f>
        <v>100</v>
      </c>
    </row>
    <row r="453" spans="1:24" s="25" customFormat="1" ht="31.5" outlineLevel="5">
      <c r="A453" s="21" t="s">
        <v>130</v>
      </c>
      <c r="B453" s="9" t="s">
        <v>70</v>
      </c>
      <c r="C453" s="9" t="s">
        <v>241</v>
      </c>
      <c r="D453" s="9" t="s">
        <v>5</v>
      </c>
      <c r="E453" s="9"/>
      <c r="F453" s="10">
        <f>F454</f>
        <v>100</v>
      </c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X453" s="10">
        <f>X454</f>
        <v>100</v>
      </c>
    </row>
    <row r="454" spans="1:24" s="25" customFormat="1" ht="31.5" outlineLevel="5">
      <c r="A454" s="21" t="s">
        <v>132</v>
      </c>
      <c r="B454" s="12" t="s">
        <v>70</v>
      </c>
      <c r="C454" s="12" t="s">
        <v>242</v>
      </c>
      <c r="D454" s="12" t="s">
        <v>5</v>
      </c>
      <c r="E454" s="12"/>
      <c r="F454" s="13">
        <f>F455</f>
        <v>100</v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X454" s="13">
        <f>X455</f>
        <v>100</v>
      </c>
    </row>
    <row r="455" spans="1:24" s="25" customFormat="1" ht="31.5" outlineLevel="5">
      <c r="A455" s="50" t="s">
        <v>177</v>
      </c>
      <c r="B455" s="19" t="s">
        <v>70</v>
      </c>
      <c r="C455" s="19" t="s">
        <v>323</v>
      </c>
      <c r="D455" s="19" t="s">
        <v>5</v>
      </c>
      <c r="E455" s="19"/>
      <c r="F455" s="20">
        <f>F456</f>
        <v>100</v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X455" s="20">
        <f>X456</f>
        <v>100</v>
      </c>
    </row>
    <row r="456" spans="1:24" s="25" customFormat="1" ht="15.75" outlineLevel="5">
      <c r="A456" s="5" t="s">
        <v>125</v>
      </c>
      <c r="B456" s="6" t="s">
        <v>70</v>
      </c>
      <c r="C456" s="6" t="s">
        <v>323</v>
      </c>
      <c r="D456" s="6" t="s">
        <v>208</v>
      </c>
      <c r="E456" s="6"/>
      <c r="F456" s="7">
        <v>100</v>
      </c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X456" s="7">
        <v>100</v>
      </c>
    </row>
    <row r="457" spans="1:24" s="25" customFormat="1" ht="48" customHeight="1" outlineLevel="5">
      <c r="A457" s="16" t="s">
        <v>78</v>
      </c>
      <c r="B457" s="17" t="s">
        <v>77</v>
      </c>
      <c r="C457" s="17" t="s">
        <v>321</v>
      </c>
      <c r="D457" s="17" t="s">
        <v>5</v>
      </c>
      <c r="E457" s="17"/>
      <c r="F457" s="80">
        <f aca="true" t="shared" si="60" ref="F457:F465">F458</f>
        <v>21950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X457" s="80">
        <f aca="true" t="shared" si="61" ref="X457:X465">X458</f>
        <v>18000</v>
      </c>
    </row>
    <row r="458" spans="1:24" s="25" customFormat="1" ht="47.25" outlineLevel="5">
      <c r="A458" s="21" t="s">
        <v>80</v>
      </c>
      <c r="B458" s="9" t="s">
        <v>79</v>
      </c>
      <c r="C458" s="9" t="s">
        <v>321</v>
      </c>
      <c r="D458" s="9" t="s">
        <v>5</v>
      </c>
      <c r="E458" s="9"/>
      <c r="F458" s="81">
        <f t="shared" si="60"/>
        <v>21950</v>
      </c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X458" s="81">
        <f t="shared" si="61"/>
        <v>18000</v>
      </c>
    </row>
    <row r="459" spans="1:24" s="25" customFormat="1" ht="31.5" outlineLevel="5">
      <c r="A459" s="21" t="s">
        <v>130</v>
      </c>
      <c r="B459" s="9" t="s">
        <v>79</v>
      </c>
      <c r="C459" s="9" t="s">
        <v>241</v>
      </c>
      <c r="D459" s="9" t="s">
        <v>5</v>
      </c>
      <c r="E459" s="9"/>
      <c r="F459" s="81">
        <f t="shared" si="60"/>
        <v>21950</v>
      </c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X459" s="81">
        <f t="shared" si="61"/>
        <v>18000</v>
      </c>
    </row>
    <row r="460" spans="1:24" s="25" customFormat="1" ht="31.5" outlineLevel="5">
      <c r="A460" s="21" t="s">
        <v>132</v>
      </c>
      <c r="B460" s="12" t="s">
        <v>79</v>
      </c>
      <c r="C460" s="12" t="s">
        <v>242</v>
      </c>
      <c r="D460" s="12" t="s">
        <v>5</v>
      </c>
      <c r="E460" s="12"/>
      <c r="F460" s="86">
        <f>F461+F464</f>
        <v>21950</v>
      </c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X460" s="86">
        <f>X461+X464</f>
        <v>18000</v>
      </c>
    </row>
    <row r="461" spans="1:24" s="25" customFormat="1" ht="47.25" outlineLevel="5">
      <c r="A461" s="5" t="s">
        <v>178</v>
      </c>
      <c r="B461" s="6" t="s">
        <v>79</v>
      </c>
      <c r="C461" s="6" t="s">
        <v>324</v>
      </c>
      <c r="D461" s="6" t="s">
        <v>5</v>
      </c>
      <c r="E461" s="6"/>
      <c r="F461" s="83">
        <f t="shared" si="60"/>
        <v>4136.371</v>
      </c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X461" s="83">
        <f t="shared" si="61"/>
        <v>186.371</v>
      </c>
    </row>
    <row r="462" spans="1:24" s="25" customFormat="1" ht="15.75" outlineLevel="5">
      <c r="A462" s="5" t="s">
        <v>128</v>
      </c>
      <c r="B462" s="6" t="s">
        <v>79</v>
      </c>
      <c r="C462" s="6" t="s">
        <v>324</v>
      </c>
      <c r="D462" s="6" t="s">
        <v>129</v>
      </c>
      <c r="E462" s="6"/>
      <c r="F462" s="83">
        <f t="shared" si="60"/>
        <v>4136.371</v>
      </c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X462" s="83">
        <f t="shared" si="61"/>
        <v>186.371</v>
      </c>
    </row>
    <row r="463" spans="1:24" s="25" customFormat="1" ht="15.75" outlineLevel="5">
      <c r="A463" s="47" t="s">
        <v>126</v>
      </c>
      <c r="B463" s="48" t="s">
        <v>79</v>
      </c>
      <c r="C463" s="48" t="s">
        <v>324</v>
      </c>
      <c r="D463" s="48" t="s">
        <v>127</v>
      </c>
      <c r="E463" s="48"/>
      <c r="F463" s="84">
        <v>4136.371</v>
      </c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X463" s="84">
        <v>186.371</v>
      </c>
    </row>
    <row r="464" spans="1:24" s="25" customFormat="1" ht="47.25" outlineLevel="5">
      <c r="A464" s="5" t="s">
        <v>378</v>
      </c>
      <c r="B464" s="6" t="s">
        <v>79</v>
      </c>
      <c r="C464" s="6" t="s">
        <v>372</v>
      </c>
      <c r="D464" s="6" t="s">
        <v>5</v>
      </c>
      <c r="E464" s="6"/>
      <c r="F464" s="83">
        <f t="shared" si="60"/>
        <v>17813.629</v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X464" s="83">
        <f t="shared" si="61"/>
        <v>17813.629</v>
      </c>
    </row>
    <row r="465" spans="1:24" s="25" customFormat="1" ht="15.75" outlineLevel="5">
      <c r="A465" s="5" t="s">
        <v>128</v>
      </c>
      <c r="B465" s="6" t="s">
        <v>79</v>
      </c>
      <c r="C465" s="6" t="s">
        <v>372</v>
      </c>
      <c r="D465" s="6" t="s">
        <v>129</v>
      </c>
      <c r="E465" s="6"/>
      <c r="F465" s="83">
        <f t="shared" si="60"/>
        <v>17813.629</v>
      </c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X465" s="83">
        <f t="shared" si="61"/>
        <v>17813.629</v>
      </c>
    </row>
    <row r="466" spans="1:24" s="25" customFormat="1" ht="15.75" outlineLevel="5">
      <c r="A466" s="47" t="s">
        <v>126</v>
      </c>
      <c r="B466" s="48" t="s">
        <v>79</v>
      </c>
      <c r="C466" s="48" t="s">
        <v>372</v>
      </c>
      <c r="D466" s="48" t="s">
        <v>127</v>
      </c>
      <c r="E466" s="48"/>
      <c r="F466" s="84">
        <v>17813.629</v>
      </c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X466" s="84">
        <v>17813.629</v>
      </c>
    </row>
    <row r="467" spans="1:24" ht="18.75">
      <c r="A467" s="114" t="s">
        <v>24</v>
      </c>
      <c r="B467" s="114"/>
      <c r="C467" s="114"/>
      <c r="D467" s="114"/>
      <c r="E467" s="114"/>
      <c r="F467" s="102">
        <f>F10+F176+F183+F233+F270+F380+F170+F409+F437+F444+F451+F457</f>
        <v>783787.5824699999</v>
      </c>
      <c r="G467" s="11" t="e">
        <f>#REF!+G409+#REF!+G380+G270+G233+G183+G176+G10</f>
        <v>#REF!</v>
      </c>
      <c r="H467" s="11" t="e">
        <f>#REF!+H409+#REF!+H380+H270+H233+H183+H176+H10</f>
        <v>#REF!</v>
      </c>
      <c r="I467" s="11" t="e">
        <f>#REF!+I409+#REF!+I380+I270+I233+I183+I176+I10</f>
        <v>#REF!</v>
      </c>
      <c r="J467" s="11" t="e">
        <f>#REF!+J409+#REF!+J380+J270+J233+J183+J176+J10</f>
        <v>#REF!</v>
      </c>
      <c r="K467" s="11" t="e">
        <f>#REF!+K409+#REF!+K380+K270+K233+K183+K176+K10</f>
        <v>#REF!</v>
      </c>
      <c r="L467" s="11" t="e">
        <f>#REF!+L409+#REF!+L380+L270+L233+L183+L176+L10</f>
        <v>#REF!</v>
      </c>
      <c r="M467" s="11" t="e">
        <f>#REF!+M409+#REF!+M380+M270+M233+M183+M176+M10</f>
        <v>#REF!</v>
      </c>
      <c r="N467" s="11" t="e">
        <f>#REF!+N409+#REF!+N380+N270+N233+N183+N176+N10</f>
        <v>#REF!</v>
      </c>
      <c r="O467" s="11" t="e">
        <f>#REF!+O409+#REF!+O380+O270+O233+O183+O176+O10</f>
        <v>#REF!</v>
      </c>
      <c r="P467" s="11" t="e">
        <f>#REF!+P409+#REF!+P380+P270+P233+P183+P176+P10</f>
        <v>#REF!</v>
      </c>
      <c r="Q467" s="11" t="e">
        <f>#REF!+Q409+#REF!+Q380+Q270+Q233+Q183+Q176+Q10</f>
        <v>#REF!</v>
      </c>
      <c r="R467" s="11" t="e">
        <f>#REF!+R409+#REF!+R380+R270+R233+R183+R176+R10</f>
        <v>#REF!</v>
      </c>
      <c r="S467" s="11" t="e">
        <f>#REF!+S409+#REF!+S380+S270+S233+S183+S176+S10</f>
        <v>#REF!</v>
      </c>
      <c r="T467" s="11" t="e">
        <f>#REF!+T409+#REF!+T380+T270+T233+T183+T176+T10</f>
        <v>#REF!</v>
      </c>
      <c r="U467" s="11" t="e">
        <f>#REF!+U409+#REF!+U380+U270+U233+U183+U176+U10</f>
        <v>#REF!</v>
      </c>
      <c r="V467" s="11" t="e">
        <f>#REF!+V409+#REF!+V380+V270+V233+V183+V176+V10</f>
        <v>#REF!</v>
      </c>
      <c r="X467" s="102">
        <f>X10+X176+X183+X233+X270+X380+X170+X409+X437+X444+X451+X457</f>
        <v>787654.7224699999</v>
      </c>
    </row>
    <row r="468" spans="1:2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3"/>
      <c r="V469" s="3"/>
    </row>
    <row r="470" spans="6:24" ht="12.75"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</row>
    <row r="471" spans="6:24" ht="12.75">
      <c r="F471" s="108">
        <v>723700.4074699999</v>
      </c>
      <c r="G471" s="103" t="e">
        <v>#REF!</v>
      </c>
      <c r="H471" s="103" t="e">
        <v>#REF!</v>
      </c>
      <c r="I471" s="103" t="e">
        <v>#REF!</v>
      </c>
      <c r="J471" s="103" t="e">
        <v>#REF!</v>
      </c>
      <c r="K471" s="103" t="e">
        <v>#REF!</v>
      </c>
      <c r="L471" s="103" t="e">
        <v>#REF!</v>
      </c>
      <c r="M471" s="103" t="e">
        <v>#REF!</v>
      </c>
      <c r="N471" s="103" t="e">
        <v>#REF!</v>
      </c>
      <c r="O471" s="103" t="e">
        <v>#REF!</v>
      </c>
      <c r="P471" s="103" t="e">
        <v>#REF!</v>
      </c>
      <c r="Q471" s="103" t="e">
        <v>#REF!</v>
      </c>
      <c r="R471" s="103" t="e">
        <v>#REF!</v>
      </c>
      <c r="S471" s="103" t="e">
        <v>#REF!</v>
      </c>
      <c r="T471" s="103" t="e">
        <v>#REF!</v>
      </c>
      <c r="U471" s="103" t="e">
        <v>#REF!</v>
      </c>
      <c r="V471" s="103" t="e">
        <v>#REF!</v>
      </c>
      <c r="W471" s="103"/>
      <c r="X471" s="108">
        <v>728037.40747</v>
      </c>
    </row>
    <row r="472" spans="6:24" ht="12.75">
      <c r="F472" s="104">
        <f>F467-F471</f>
        <v>60087.17500000005</v>
      </c>
      <c r="G472" s="104" t="e">
        <f aca="true" t="shared" si="62" ref="G472:X472">G467-G471</f>
        <v>#REF!</v>
      </c>
      <c r="H472" s="104" t="e">
        <f t="shared" si="62"/>
        <v>#REF!</v>
      </c>
      <c r="I472" s="104" t="e">
        <f t="shared" si="62"/>
        <v>#REF!</v>
      </c>
      <c r="J472" s="104" t="e">
        <f t="shared" si="62"/>
        <v>#REF!</v>
      </c>
      <c r="K472" s="104" t="e">
        <f t="shared" si="62"/>
        <v>#REF!</v>
      </c>
      <c r="L472" s="104" t="e">
        <f t="shared" si="62"/>
        <v>#REF!</v>
      </c>
      <c r="M472" s="104" t="e">
        <f t="shared" si="62"/>
        <v>#REF!</v>
      </c>
      <c r="N472" s="104" t="e">
        <f t="shared" si="62"/>
        <v>#REF!</v>
      </c>
      <c r="O472" s="104" t="e">
        <f t="shared" si="62"/>
        <v>#REF!</v>
      </c>
      <c r="P472" s="104" t="e">
        <f t="shared" si="62"/>
        <v>#REF!</v>
      </c>
      <c r="Q472" s="104" t="e">
        <f t="shared" si="62"/>
        <v>#REF!</v>
      </c>
      <c r="R472" s="104" t="e">
        <f t="shared" si="62"/>
        <v>#REF!</v>
      </c>
      <c r="S472" s="104" t="e">
        <f t="shared" si="62"/>
        <v>#REF!</v>
      </c>
      <c r="T472" s="104" t="e">
        <f t="shared" si="62"/>
        <v>#REF!</v>
      </c>
      <c r="U472" s="104" t="e">
        <f t="shared" si="62"/>
        <v>#REF!</v>
      </c>
      <c r="V472" s="104" t="e">
        <f t="shared" si="62"/>
        <v>#REF!</v>
      </c>
      <c r="W472" s="104">
        <f t="shared" si="62"/>
        <v>0</v>
      </c>
      <c r="X472" s="104">
        <f t="shared" si="62"/>
        <v>59617.314999999944</v>
      </c>
    </row>
  </sheetData>
  <sheetProtection/>
  <autoFilter ref="A9:F467"/>
  <mergeCells count="8">
    <mergeCell ref="B2:W2"/>
    <mergeCell ref="B3:W3"/>
    <mergeCell ref="C4:V4"/>
    <mergeCell ref="A7:X7"/>
    <mergeCell ref="A6:V6"/>
    <mergeCell ref="A469:T469"/>
    <mergeCell ref="A467:E467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2017-08-24T21:13:57Z</cp:lastPrinted>
  <dcterms:created xsi:type="dcterms:W3CDTF">2008-11-11T04:53:42Z</dcterms:created>
  <dcterms:modified xsi:type="dcterms:W3CDTF">2018-12-24T03:01:06Z</dcterms:modified>
  <cp:category/>
  <cp:version/>
  <cp:contentType/>
  <cp:contentStatus/>
</cp:coreProperties>
</file>